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/>
  </bookViews>
  <sheets>
    <sheet name="DETAIL" sheetId="11" r:id="rId1"/>
  </sheets>
  <definedNames>
    <definedName name="_xlnm._FilterDatabase" localSheetId="0" hidden="1">DETAIL!$A$9:$N$157</definedName>
    <definedName name="_xlnm.Print_Area" localSheetId="0">DETAIL!$A$1:$N$158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D4" i="11" l="1"/>
  <c r="A127" i="11" l="1"/>
  <c r="A51" i="11"/>
  <c r="A53" i="11"/>
  <c r="A54" i="11"/>
  <c r="A60" i="11"/>
  <c r="A67" i="11"/>
  <c r="A71" i="11"/>
  <c r="A81" i="11"/>
  <c r="A87" i="11"/>
  <c r="A94" i="11"/>
  <c r="A101" i="11"/>
  <c r="A104" i="11"/>
  <c r="A108" i="11"/>
  <c r="G129" i="11"/>
  <c r="J129" i="11" s="1"/>
  <c r="G130" i="11"/>
  <c r="J130" i="11" s="1"/>
  <c r="G131" i="11"/>
  <c r="J131" i="11" s="1"/>
  <c r="G132" i="11"/>
  <c r="J132" i="11" s="1"/>
  <c r="G133" i="11"/>
  <c r="J133" i="11" s="1"/>
  <c r="G134" i="11"/>
  <c r="J134" i="11" s="1"/>
  <c r="G135" i="11"/>
  <c r="J135" i="11" s="1"/>
  <c r="G136" i="11"/>
  <c r="J136" i="11" s="1"/>
  <c r="G137" i="11"/>
  <c r="J137" i="11" s="1"/>
  <c r="G138" i="11"/>
  <c r="J138" i="11" s="1"/>
  <c r="G139" i="11"/>
  <c r="J139" i="11" s="1"/>
  <c r="G140" i="11"/>
  <c r="J140" i="11" s="1"/>
  <c r="M140" i="11"/>
  <c r="G141" i="11"/>
  <c r="J141" i="11" s="1"/>
  <c r="G142" i="11"/>
  <c r="J142" i="11" s="1"/>
  <c r="G143" i="11"/>
  <c r="J143" i="11" s="1"/>
  <c r="G144" i="11"/>
  <c r="J144" i="11" s="1"/>
  <c r="G145" i="11"/>
  <c r="J145" i="11" s="1"/>
  <c r="G146" i="11"/>
  <c r="J146" i="11" s="1"/>
  <c r="G147" i="11"/>
  <c r="J147" i="11" s="1"/>
  <c r="G148" i="11"/>
  <c r="J148" i="11" s="1"/>
  <c r="G149" i="11"/>
  <c r="J149" i="11" s="1"/>
  <c r="G150" i="11"/>
  <c r="J150" i="11" s="1"/>
  <c r="G151" i="11"/>
  <c r="J151" i="11" s="1"/>
  <c r="G152" i="11"/>
  <c r="J152" i="11" s="1"/>
  <c r="G153" i="11"/>
  <c r="J153" i="11" s="1"/>
  <c r="G128" i="11"/>
  <c r="M128" i="11" s="1"/>
  <c r="G114" i="11"/>
  <c r="J114" i="11" s="1"/>
  <c r="G115" i="11"/>
  <c r="J115" i="11" s="1"/>
  <c r="G116" i="11"/>
  <c r="J116" i="11" s="1"/>
  <c r="G117" i="11"/>
  <c r="J117" i="11" s="1"/>
  <c r="G118" i="11"/>
  <c r="J118" i="11" s="1"/>
  <c r="G119" i="11"/>
  <c r="J119" i="11" s="1"/>
  <c r="G120" i="11"/>
  <c r="J120" i="11" s="1"/>
  <c r="G121" i="11"/>
  <c r="J121" i="11" s="1"/>
  <c r="G122" i="11"/>
  <c r="J122" i="11" s="1"/>
  <c r="G123" i="11"/>
  <c r="J123" i="11" s="1"/>
  <c r="G124" i="11"/>
  <c r="J124" i="11" s="1"/>
  <c r="G125" i="11"/>
  <c r="J125" i="11" s="1"/>
  <c r="G126" i="11"/>
  <c r="J126" i="11" s="1"/>
  <c r="M148" i="11" l="1"/>
  <c r="M144" i="11"/>
  <c r="M152" i="11"/>
  <c r="M136" i="11"/>
  <c r="M146" i="11"/>
  <c r="M138" i="11"/>
  <c r="M130" i="11"/>
  <c r="M132" i="11"/>
  <c r="M150" i="11"/>
  <c r="M142" i="11"/>
  <c r="M134" i="11"/>
  <c r="M153" i="11"/>
  <c r="M151" i="11"/>
  <c r="M149" i="11"/>
  <c r="M147" i="11"/>
  <c r="M145" i="11"/>
  <c r="M143" i="11"/>
  <c r="M141" i="11"/>
  <c r="M139" i="11"/>
  <c r="M137" i="11"/>
  <c r="M135" i="11"/>
  <c r="M133" i="11"/>
  <c r="M131" i="11"/>
  <c r="M129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M120" i="11"/>
  <c r="M118" i="11"/>
  <c r="M116" i="11"/>
  <c r="M114" i="11"/>
  <c r="M119" i="11"/>
  <c r="M117" i="11"/>
  <c r="M115" i="11"/>
  <c r="J128" i="11"/>
  <c r="L128" i="11"/>
  <c r="M126" i="11"/>
  <c r="M124" i="11"/>
  <c r="M122" i="11"/>
  <c r="M121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M125" i="11"/>
  <c r="M123" i="11"/>
  <c r="G52" i="11" l="1"/>
  <c r="L52" i="11" s="1"/>
  <c r="J52" i="11" l="1"/>
  <c r="G110" i="11" l="1"/>
  <c r="M110" i="11" s="1"/>
  <c r="G109" i="11"/>
  <c r="M109" i="11" s="1"/>
  <c r="G107" i="11"/>
  <c r="M107" i="11" s="1"/>
  <c r="G106" i="11"/>
  <c r="M106" i="11" s="1"/>
  <c r="G105" i="11"/>
  <c r="M105" i="11" s="1"/>
  <c r="G103" i="11"/>
  <c r="J103" i="11" s="1"/>
  <c r="G102" i="11"/>
  <c r="J102" i="11" s="1"/>
  <c r="G100" i="11"/>
  <c r="M100" i="11" s="1"/>
  <c r="G99" i="11"/>
  <c r="M99" i="11" s="1"/>
  <c r="G98" i="11"/>
  <c r="M98" i="11" s="1"/>
  <c r="G97" i="11"/>
  <c r="M97" i="11" s="1"/>
  <c r="G96" i="11"/>
  <c r="M96" i="11" s="1"/>
  <c r="G95" i="11"/>
  <c r="M95" i="11" s="1"/>
  <c r="G93" i="11"/>
  <c r="M93" i="11" s="1"/>
  <c r="G92" i="11"/>
  <c r="M92" i="11" s="1"/>
  <c r="G91" i="11"/>
  <c r="M91" i="11" s="1"/>
  <c r="G90" i="11"/>
  <c r="M90" i="11" s="1"/>
  <c r="G89" i="11"/>
  <c r="M89" i="11" s="1"/>
  <c r="G88" i="11"/>
  <c r="M88" i="11" s="1"/>
  <c r="G86" i="11"/>
  <c r="M86" i="11" s="1"/>
  <c r="G85" i="11"/>
  <c r="M85" i="11" s="1"/>
  <c r="G84" i="11"/>
  <c r="M84" i="11" s="1"/>
  <c r="G83" i="11"/>
  <c r="M83" i="11" s="1"/>
  <c r="G82" i="11"/>
  <c r="M82" i="11" s="1"/>
  <c r="G80" i="11"/>
  <c r="M80" i="11" s="1"/>
  <c r="G79" i="11"/>
  <c r="M79" i="11" s="1"/>
  <c r="G78" i="11"/>
  <c r="M78" i="11" s="1"/>
  <c r="G77" i="11"/>
  <c r="M77" i="11" s="1"/>
  <c r="G76" i="11"/>
  <c r="M76" i="11" s="1"/>
  <c r="G75" i="11"/>
  <c r="M75" i="11" s="1"/>
  <c r="G74" i="11"/>
  <c r="M74" i="11" s="1"/>
  <c r="G73" i="11"/>
  <c r="M73" i="11" s="1"/>
  <c r="G72" i="11"/>
  <c r="M72" i="11" s="1"/>
  <c r="G70" i="11"/>
  <c r="M70" i="11" s="1"/>
  <c r="G69" i="11"/>
  <c r="M69" i="11" s="1"/>
  <c r="G68" i="11"/>
  <c r="M68" i="11" s="1"/>
  <c r="G66" i="11"/>
  <c r="M66" i="11" s="1"/>
  <c r="G65" i="11"/>
  <c r="M65" i="11" s="1"/>
  <c r="G64" i="11"/>
  <c r="M64" i="11" s="1"/>
  <c r="G63" i="11"/>
  <c r="M63" i="11" s="1"/>
  <c r="G62" i="11"/>
  <c r="M62" i="11" s="1"/>
  <c r="G61" i="11"/>
  <c r="M61" i="11" s="1"/>
  <c r="G59" i="11"/>
  <c r="M59" i="11" s="1"/>
  <c r="G58" i="11"/>
  <c r="M58" i="11" s="1"/>
  <c r="G57" i="11"/>
  <c r="M57" i="11" s="1"/>
  <c r="G56" i="11"/>
  <c r="M56" i="11" s="1"/>
  <c r="G55" i="11"/>
  <c r="M55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44" i="11"/>
  <c r="L44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G43" i="11"/>
  <c r="J43" i="11" s="1"/>
  <c r="F31" i="11"/>
  <c r="G31" i="11" s="1"/>
  <c r="L31" i="11" s="1"/>
  <c r="G23" i="11"/>
  <c r="L23" i="11" s="1"/>
  <c r="G24" i="11"/>
  <c r="L24" i="11" s="1"/>
  <c r="G25" i="11"/>
  <c r="L25" i="11" s="1"/>
  <c r="G26" i="11"/>
  <c r="L26" i="11" s="1"/>
  <c r="G27" i="11"/>
  <c r="L27" i="11" s="1"/>
  <c r="G28" i="11"/>
  <c r="L28" i="11" s="1"/>
  <c r="G29" i="11"/>
  <c r="L29" i="11" s="1"/>
  <c r="G30" i="11"/>
  <c r="L30" i="11" s="1"/>
  <c r="G32" i="11"/>
  <c r="L32" i="11" s="1"/>
  <c r="G22" i="11"/>
  <c r="M22" i="11" s="1"/>
  <c r="M34" i="11" l="1"/>
  <c r="M50" i="11"/>
  <c r="M46" i="11"/>
  <c r="M36" i="11"/>
  <c r="J25" i="11"/>
  <c r="J29" i="11"/>
  <c r="J27" i="11"/>
  <c r="J23" i="11"/>
  <c r="M48" i="11"/>
  <c r="L103" i="11"/>
  <c r="M37" i="11"/>
  <c r="M35" i="11"/>
  <c r="M33" i="11"/>
  <c r="L102" i="11"/>
  <c r="M103" i="11"/>
  <c r="J30" i="11"/>
  <c r="J28" i="11"/>
  <c r="J26" i="11"/>
  <c r="J24" i="11"/>
  <c r="M49" i="11"/>
  <c r="M47" i="11"/>
  <c r="M45" i="11"/>
  <c r="M102" i="11"/>
  <c r="J109" i="11"/>
  <c r="J110" i="11"/>
  <c r="L109" i="11"/>
  <c r="L110" i="11"/>
  <c r="J105" i="11"/>
  <c r="J106" i="11"/>
  <c r="J107" i="11"/>
  <c r="L105" i="11"/>
  <c r="L106" i="11"/>
  <c r="L107" i="11"/>
  <c r="J95" i="11"/>
  <c r="J98" i="11"/>
  <c r="L96" i="11"/>
  <c r="L97" i="11"/>
  <c r="L99" i="11"/>
  <c r="L100" i="11"/>
  <c r="J96" i="11"/>
  <c r="J97" i="11"/>
  <c r="J99" i="11"/>
  <c r="J100" i="11"/>
  <c r="L95" i="11"/>
  <c r="L98" i="11"/>
  <c r="J88" i="11"/>
  <c r="J89" i="11"/>
  <c r="J90" i="11"/>
  <c r="J91" i="11"/>
  <c r="J92" i="11"/>
  <c r="J93" i="11"/>
  <c r="L88" i="11"/>
  <c r="L89" i="11"/>
  <c r="L90" i="11"/>
  <c r="L91" i="11"/>
  <c r="L92" i="11"/>
  <c r="L93" i="11"/>
  <c r="J82" i="11"/>
  <c r="J83" i="11"/>
  <c r="J84" i="11"/>
  <c r="J85" i="11"/>
  <c r="J86" i="11"/>
  <c r="L82" i="11"/>
  <c r="L83" i="11"/>
  <c r="L84" i="11"/>
  <c r="L85" i="11"/>
  <c r="L86" i="11"/>
  <c r="J72" i="11"/>
  <c r="J73" i="11"/>
  <c r="J74" i="11"/>
  <c r="J75" i="11"/>
  <c r="J76" i="11"/>
  <c r="J77" i="11"/>
  <c r="J78" i="11"/>
  <c r="J79" i="11"/>
  <c r="J80" i="11"/>
  <c r="L72" i="11"/>
  <c r="L73" i="11"/>
  <c r="L74" i="11"/>
  <c r="L75" i="11"/>
  <c r="L76" i="11"/>
  <c r="L77" i="11"/>
  <c r="L78" i="11"/>
  <c r="L79" i="11"/>
  <c r="L80" i="11"/>
  <c r="J68" i="11"/>
  <c r="J69" i="11"/>
  <c r="J70" i="11"/>
  <c r="L68" i="11"/>
  <c r="L69" i="11"/>
  <c r="L70" i="11"/>
  <c r="J61" i="11"/>
  <c r="J62" i="11"/>
  <c r="J63" i="11"/>
  <c r="J64" i="11"/>
  <c r="J65" i="11"/>
  <c r="J66" i="11"/>
  <c r="L61" i="11"/>
  <c r="L62" i="11"/>
  <c r="L63" i="11"/>
  <c r="L64" i="11"/>
  <c r="L65" i="11"/>
  <c r="L66" i="11"/>
  <c r="J55" i="11"/>
  <c r="J56" i="11"/>
  <c r="J57" i="11"/>
  <c r="J58" i="11"/>
  <c r="J59" i="11"/>
  <c r="L55" i="11"/>
  <c r="L56" i="11"/>
  <c r="L57" i="11"/>
  <c r="L58" i="11"/>
  <c r="L59" i="11"/>
  <c r="L50" i="11"/>
  <c r="L49" i="11"/>
  <c r="L48" i="11"/>
  <c r="L47" i="11"/>
  <c r="L46" i="11"/>
  <c r="L45" i="11"/>
  <c r="J44" i="11"/>
  <c r="M44" i="11"/>
  <c r="M42" i="11"/>
  <c r="M40" i="11"/>
  <c r="L42" i="11"/>
  <c r="L41" i="11"/>
  <c r="L40" i="11"/>
  <c r="L39" i="11"/>
  <c r="L38" i="11"/>
  <c r="L37" i="11"/>
  <c r="L36" i="11"/>
  <c r="L35" i="11"/>
  <c r="L34" i="11"/>
  <c r="L33" i="11"/>
  <c r="M43" i="11"/>
  <c r="M41" i="11"/>
  <c r="M39" i="11"/>
  <c r="M38" i="11"/>
  <c r="L43" i="11"/>
  <c r="J31" i="11"/>
  <c r="J32" i="11"/>
  <c r="M32" i="11"/>
  <c r="M31" i="11"/>
  <c r="M30" i="11"/>
  <c r="M29" i="11"/>
  <c r="M28" i="11"/>
  <c r="M27" i="11"/>
  <c r="M26" i="11"/>
  <c r="M25" i="11"/>
  <c r="M24" i="11"/>
  <c r="M23" i="11"/>
  <c r="J22" i="11"/>
  <c r="L22" i="11"/>
  <c r="A21" i="11"/>
  <c r="A111" i="11"/>
  <c r="A112" i="11"/>
  <c r="N21" i="11" l="1"/>
  <c r="G113" i="11"/>
  <c r="M113" i="11" s="1"/>
  <c r="N111" i="11" l="1"/>
  <c r="J113" i="11"/>
  <c r="J154" i="11" s="1"/>
  <c r="L113" i="11"/>
  <c r="L154" i="11" s="1"/>
  <c r="A20" i="11" l="1"/>
  <c r="M12" i="11" l="1"/>
  <c r="M13" i="11" l="1"/>
  <c r="M14" i="11"/>
  <c r="M15" i="11"/>
  <c r="M16" i="11"/>
  <c r="M17" i="11"/>
  <c r="M18" i="11"/>
  <c r="M19" i="11"/>
  <c r="N10" i="11" l="1"/>
  <c r="N154" i="11" s="1"/>
  <c r="M154" i="11"/>
  <c r="G14" i="11"/>
  <c r="G15" i="11"/>
  <c r="G16" i="11"/>
  <c r="G17" i="11"/>
  <c r="G18" i="11"/>
  <c r="G19" i="11"/>
  <c r="N155" i="11" l="1"/>
  <c r="G13" i="11"/>
  <c r="G12" i="11"/>
  <c r="A12" i="11"/>
  <c r="M5" i="11" l="1"/>
  <c r="M156" i="11"/>
  <c r="A13" i="11"/>
  <c r="A14" i="11" l="1"/>
  <c r="M155" i="11"/>
  <c r="A15" i="11" l="1"/>
  <c r="M157" i="11"/>
  <c r="A16" i="11" l="1"/>
  <c r="A17" i="11" l="1"/>
  <c r="N156" i="11"/>
  <c r="M6" i="11" s="1"/>
  <c r="M7" i="11" s="1"/>
  <c r="A18" i="11" l="1"/>
  <c r="N157" i="11"/>
  <c r="A19" i="11" l="1"/>
  <c r="A22" i="11" l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2" i="11" s="1"/>
  <c r="A55" i="11" s="1"/>
  <c r="A56" i="11" s="1"/>
  <c r="A57" i="11" s="1"/>
  <c r="A58" i="11" s="1"/>
  <c r="A59" i="11" s="1"/>
  <c r="A61" i="11" s="1"/>
  <c r="A62" i="11" s="1"/>
  <c r="A63" i="11" s="1"/>
  <c r="A64" i="11" s="1"/>
  <c r="A65" i="11" s="1"/>
  <c r="A66" i="11" s="1"/>
  <c r="A68" i="11" s="1"/>
  <c r="A69" i="11" s="1"/>
  <c r="A70" i="11" s="1"/>
  <c r="A72" i="11" s="1"/>
  <c r="A73" i="11" s="1"/>
  <c r="A74" i="11" s="1"/>
  <c r="A75" i="11" s="1"/>
  <c r="A76" i="11" s="1"/>
  <c r="A77" i="11" s="1"/>
  <c r="A78" i="11" s="1"/>
  <c r="A79" i="11" s="1"/>
  <c r="A80" i="11" s="1"/>
  <c r="A82" i="11" s="1"/>
  <c r="A83" i="11" s="1"/>
  <c r="A84" i="11" s="1"/>
  <c r="A85" i="11" s="1"/>
  <c r="A86" i="11" s="1"/>
  <c r="A88" i="11" s="1"/>
  <c r="A89" i="11" s="1"/>
  <c r="A90" i="11" s="1"/>
  <c r="A91" i="11" s="1"/>
  <c r="A92" i="11" s="1"/>
  <c r="A93" i="11" s="1"/>
  <c r="A95" i="11" s="1"/>
  <c r="A96" i="11" s="1"/>
  <c r="A97" i="11" s="1"/>
  <c r="A98" i="11" s="1"/>
  <c r="A99" i="11" s="1"/>
  <c r="A100" i="11" s="1"/>
  <c r="A102" i="11" s="1"/>
  <c r="A103" i="11" s="1"/>
  <c r="A105" i="11" s="1"/>
  <c r="A106" i="11" s="1"/>
  <c r="A107" i="11" s="1"/>
  <c r="A109" i="11" s="1"/>
  <c r="A110" i="11" s="1"/>
  <c r="A113" i="11" l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</calcChain>
</file>

<file path=xl/sharedStrings.xml><?xml version="1.0" encoding="utf-8"?>
<sst xmlns="http://schemas.openxmlformats.org/spreadsheetml/2006/main" count="439" uniqueCount="184">
  <si>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</si>
  <si>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</si>
  <si>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</si>
  <si>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</si>
  <si>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</si>
  <si>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</si>
  <si>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</si>
  <si>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</si>
  <si>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</si>
  <si>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</si>
  <si>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</si>
  <si>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</si>
  <si>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</si>
  <si>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</si>
  <si>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</si>
  <si>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</si>
  <si>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</si>
  <si>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</si>
  <si>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</si>
  <si>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</si>
  <si>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</si>
  <si>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</si>
  <si>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</si>
  <si>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</si>
  <si>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</si>
  <si>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</si>
  <si>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</si>
  <si>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</si>
  <si>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</si>
  <si>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</si>
  <si>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</si>
  <si>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</si>
  <si>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</si>
  <si>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</si>
  <si>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</si>
  <si>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</si>
  <si>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EA</t>
  </si>
  <si>
    <t>SF</t>
  </si>
  <si>
    <t>LS</t>
  </si>
  <si>
    <t>LF</t>
  </si>
  <si>
    <t>DIV-01</t>
  </si>
  <si>
    <t>TOTAL MATERIAL COST</t>
  </si>
  <si>
    <t>TOTAL LABOR COST</t>
  </si>
  <si>
    <t>Total Mat. Cost =</t>
  </si>
  <si>
    <t>Total Lab. Cost =</t>
  </si>
  <si>
    <t>DIV-33</t>
  </si>
  <si>
    <t>UTILITIES</t>
  </si>
  <si>
    <t>4" Concrete Side Walk</t>
  </si>
  <si>
    <t>6" Concrerte Side Walk</t>
  </si>
  <si>
    <t>Handi Cap Ramp</t>
  </si>
  <si>
    <t>Ashlapt Pavement</t>
  </si>
  <si>
    <t>Fire Line Strip</t>
  </si>
  <si>
    <t>Paved</t>
  </si>
  <si>
    <t>Propsed Rivver Stone Filter Strip</t>
  </si>
  <si>
    <t>Propsed Trash And Recyling Enclossure With Concrete Pad</t>
  </si>
  <si>
    <t>Pavers</t>
  </si>
  <si>
    <t xml:space="preserve">Stone Pad </t>
  </si>
  <si>
    <t>Propsed White Strip Crosswalk</t>
  </si>
  <si>
    <t>Concrete Mountable Curb Island</t>
  </si>
  <si>
    <t>Flush Curb</t>
  </si>
  <si>
    <t>Flush Granite Block Curb</t>
  </si>
  <si>
    <t>Granite Block Curb</t>
  </si>
  <si>
    <t>Granite Curb</t>
  </si>
  <si>
    <t>Modular Block Retaining Wall</t>
  </si>
  <si>
    <t>Propsed 4' High Black Chain -Link Fence</t>
  </si>
  <si>
    <t>Propsed Guide Rail</t>
  </si>
  <si>
    <t>Propsed Split Rail Fence</t>
  </si>
  <si>
    <t>Yallow Strip</t>
  </si>
  <si>
    <t>White Strip</t>
  </si>
  <si>
    <t>R1-1 Sign</t>
  </si>
  <si>
    <t>Proposed Pylon Sign</t>
  </si>
  <si>
    <t>Handi Cap Sign</t>
  </si>
  <si>
    <t>Gate</t>
  </si>
  <si>
    <t>Flag Pole</t>
  </si>
  <si>
    <t>Arrows</t>
  </si>
  <si>
    <t>Bollard</t>
  </si>
  <si>
    <t xml:space="preserve">LandScaping </t>
  </si>
  <si>
    <t>Trees</t>
  </si>
  <si>
    <t>Acer Saccharinum</t>
  </si>
  <si>
    <t xml:space="preserve">Celtis Occidentalis </t>
  </si>
  <si>
    <t>Liquidamber Styraciflua</t>
  </si>
  <si>
    <t xml:space="preserve">Platanus Occidentalis </t>
  </si>
  <si>
    <t xml:space="preserve">Quercus Phellos </t>
  </si>
  <si>
    <t xml:space="preserve">Evergreen Trees </t>
  </si>
  <si>
    <t xml:space="preserve">Ilex Opaca </t>
  </si>
  <si>
    <t>Ilex x Nellie R Stevens</t>
  </si>
  <si>
    <t xml:space="preserve">Juniperus Virginiana </t>
  </si>
  <si>
    <t>Magnolia Grandiflora</t>
  </si>
  <si>
    <t xml:space="preserve">Picea Pungens Glauca </t>
  </si>
  <si>
    <t>Pinus Virginiana</t>
  </si>
  <si>
    <t xml:space="preserve">Ornamental Trees </t>
  </si>
  <si>
    <t>Amelanchier Canadensis</t>
  </si>
  <si>
    <t>Cercis Canadensis</t>
  </si>
  <si>
    <t>Cornus Kousa</t>
  </si>
  <si>
    <t xml:space="preserve">Shade Trees </t>
  </si>
  <si>
    <t>Acer Rubrum Franksred Tm</t>
  </si>
  <si>
    <t>Acer Rubrum October Glory</t>
  </si>
  <si>
    <t>Acer x Freemani</t>
  </si>
  <si>
    <t xml:space="preserve">Betula Nigra </t>
  </si>
  <si>
    <t>Carpinus Caroliniana</t>
  </si>
  <si>
    <t xml:space="preserve">Gleditsia Triacanthous Inermis Skycole </t>
  </si>
  <si>
    <t xml:space="preserve">Liquidambar Styraciflua </t>
  </si>
  <si>
    <t>Liriodendron Tulipifera</t>
  </si>
  <si>
    <t>Nyssa Sylvatica Wildfire</t>
  </si>
  <si>
    <t>Shrubs</t>
  </si>
  <si>
    <t>Cephalantthus Occidentalis</t>
  </si>
  <si>
    <t xml:space="preserve">Celethra Alnifolia </t>
  </si>
  <si>
    <t>Cornus amomum</t>
  </si>
  <si>
    <t xml:space="preserve">Cornus Sericea </t>
  </si>
  <si>
    <t>Physoarpus Opulifolius</t>
  </si>
  <si>
    <t xml:space="preserve">Decidous Shrubs </t>
  </si>
  <si>
    <t xml:space="preserve">Hamamelis Vernalis </t>
  </si>
  <si>
    <t>Ilex Verticilata Jim Dandy</t>
  </si>
  <si>
    <t>Myrica Pensylvanica</t>
  </si>
  <si>
    <t>Spiraea Alba</t>
  </si>
  <si>
    <t>Vibrnum Dentatum Blue Muffin</t>
  </si>
  <si>
    <t xml:space="preserve">Weigela Florida Alexandra </t>
  </si>
  <si>
    <t>Evergreen Shrubs</t>
  </si>
  <si>
    <t>Buxus Microphylla Winter Gem</t>
  </si>
  <si>
    <t>Ilex Crenata Compacta</t>
  </si>
  <si>
    <t>Ilex Glabra Shamrock</t>
  </si>
  <si>
    <t>Juniperus Chinensis Mint Julep</t>
  </si>
  <si>
    <t>Kalmia Latifolia</t>
  </si>
  <si>
    <t>Osmanthus Heterophyllus Goshiki</t>
  </si>
  <si>
    <t xml:space="preserve">Ornamental Grass </t>
  </si>
  <si>
    <t xml:space="preserve">Deschampsia Cespitosa Schhottlad </t>
  </si>
  <si>
    <t>Panicum Virgatum Northwind</t>
  </si>
  <si>
    <t>Ground Covers</t>
  </si>
  <si>
    <t>Arctostaphylos Uva-Ursi Massachusetts</t>
  </si>
  <si>
    <t>Liriope Muscari Veriegata</t>
  </si>
  <si>
    <t>Mixrobiota Decusta</t>
  </si>
  <si>
    <t>Perennials</t>
  </si>
  <si>
    <t>Coreopsis Verticillata Moonbeam</t>
  </si>
  <si>
    <t>Nepeta X Faassenii Walkers Low</t>
  </si>
  <si>
    <t xml:space="preserve"> SITE WORK/ EXISTING CONDITIONS</t>
  </si>
  <si>
    <t>DIV-2</t>
  </si>
  <si>
    <t>Grading</t>
  </si>
  <si>
    <t>ACER</t>
  </si>
  <si>
    <t>Piping</t>
  </si>
  <si>
    <t>Fixtures</t>
  </si>
  <si>
    <t>1-4'' G.V. with box</t>
  </si>
  <si>
    <t>1-6'' G.V. with box</t>
  </si>
  <si>
    <t>1-8'' G.V. with box</t>
  </si>
  <si>
    <t>1-8'' Plug and clamp</t>
  </si>
  <si>
    <t>1-8''x4'' Tee</t>
  </si>
  <si>
    <t>1-8''x6'' Reducer</t>
  </si>
  <si>
    <t>1-8''x6'' Tee</t>
  </si>
  <si>
    <t>1-8''x8'' Tee</t>
  </si>
  <si>
    <t>1-8''x45 degree bend</t>
  </si>
  <si>
    <t>1-12'' x 8'' T.S and V with box</t>
  </si>
  <si>
    <t>2'' Irrigation meter</t>
  </si>
  <si>
    <t>2'' PVC Irrigation backflow preventer FEBCO 750</t>
  </si>
  <si>
    <t>2-4''x45 degree bend</t>
  </si>
  <si>
    <t>2-6''x45 degree bend</t>
  </si>
  <si>
    <t>2-8''x45 degree bend</t>
  </si>
  <si>
    <t>3-6''x45 degree bend</t>
  </si>
  <si>
    <t>4''x6'' Reducer</t>
  </si>
  <si>
    <t>6'' Detector check backflow preventer assembly with piv and FDC</t>
  </si>
  <si>
    <t>8'' Combination fire and domestic water meter</t>
  </si>
  <si>
    <t>8'' RPZ Backflow preventer</t>
  </si>
  <si>
    <t>15' x 25' Water meter</t>
  </si>
  <si>
    <t>Cleanout</t>
  </si>
  <si>
    <t>Fire hydrant</t>
  </si>
  <si>
    <t>Grate/curb inlet</t>
  </si>
  <si>
    <t>Manhole with grate top</t>
  </si>
  <si>
    <t>Nyloplast inlet</t>
  </si>
  <si>
    <t>C0.1</t>
  </si>
  <si>
    <t>C0.5</t>
  </si>
  <si>
    <t>L0.1</t>
  </si>
  <si>
    <t>C1.02</t>
  </si>
  <si>
    <t>2-1/2'' Water line</t>
  </si>
  <si>
    <t>6'' C900 PVC Fire line</t>
  </si>
  <si>
    <t>6'' C900 Water line</t>
  </si>
  <si>
    <t>6'' Sewer service</t>
  </si>
  <si>
    <t>8'' Gravity public sewer service</t>
  </si>
  <si>
    <t>18'' Double walled HDPE Storm pipe</t>
  </si>
  <si>
    <t>15'' Double walled HDPE Storm pipe</t>
  </si>
  <si>
    <t>18'' RCP CL III Storm pipe</t>
  </si>
  <si>
    <t>15'' RCP CL III Storm pipe</t>
  </si>
  <si>
    <t>24'' RCP CL III Storm pipe</t>
  </si>
  <si>
    <t>30'' RCP CL III Storm pipe</t>
  </si>
  <si>
    <t>34'' RCP CL III Storm pipe</t>
  </si>
  <si>
    <t>40'' RCP CL III Storm pipe</t>
  </si>
  <si>
    <t>42'' RCP CL III Storm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</si>
</sst>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9" fontId="25" fillId="0" borderId="7" xfId="38" applyNumberFormat="1" applyFont="1" applyFill="1" applyBorder="1" applyAlignment="1">
      <alignment horizontal="right" vertical="center"/>
    </xf>
    <xf numFmtId="0" fontId="25" fillId="0" borderId="7" xfId="38" applyFont="1" applyFill="1" applyBorder="1" applyAlignment="1">
      <alignment horizontal="center" vertical="center"/>
    </xf>
    <xf numFmtId="0" fontId="30" fillId="20" borderId="28" xfId="39" applyFont="1" applyBorder="1" applyAlignment="1">
      <alignment vertical="top"/>
    </xf>
    <xf numFmtId="0" fontId="30" fillId="20" borderId="28" xfId="39" applyFont="1" applyBorder="1" applyAlignment="1">
      <alignment vertical="center"/>
    </xf>
    <xf numFmtId="0" fontId="30" fillId="20" borderId="30" xfId="39" applyFont="1" applyBorder="1" applyAlignment="1">
      <alignment horizontal="center" vertical="top"/>
    </xf>
    <xf numFmtId="0" fontId="30" fillId="20" borderId="29" xfId="39" applyFont="1" applyBorder="1" applyAlignment="1">
      <alignment horizontal="center" vertical="top"/>
    </xf>
    <xf numFmtId="0" fontId="30" fillId="20" borderId="29" xfId="39" applyFont="1" applyBorder="1" applyAlignment="1">
      <alignment horizontal="center" vertical="center"/>
    </xf>
    <xf numFmtId="0" fontId="30" fillId="20" borderId="29" xfId="39" applyFont="1" applyBorder="1" applyAlignment="1">
      <alignment vertical="center"/>
    </xf>
    <xf numFmtId="42" fontId="30" fillId="20" borderId="31" xfId="39" applyNumberFormat="1" applyFont="1" applyBorder="1" applyAlignment="1">
      <alignment vertical="center"/>
    </xf>
    <xf numFmtId="1" fontId="25" fillId="25" borderId="15" xfId="38" applyNumberFormat="1" applyFont="1" applyFill="1" applyBorder="1" applyAlignment="1">
      <alignment horizontal="center" vertical="top" wrapText="1"/>
    </xf>
    <xf numFmtId="9" fontId="25" fillId="25" borderId="7" xfId="38" applyNumberFormat="1" applyFont="1" applyFill="1" applyBorder="1" applyAlignment="1">
      <alignment horizontal="center" vertical="center"/>
    </xf>
    <xf numFmtId="42" fontId="26" fillId="25" borderId="27" xfId="38" applyNumberFormat="1" applyFont="1" applyFill="1" applyBorder="1" applyAlignment="1" applyProtection="1">
      <alignment horizontal="left" vertical="center"/>
    </xf>
    <xf numFmtId="1" fontId="25" fillId="25" borderId="26" xfId="38" applyNumberFormat="1" applyFont="1" applyFill="1" applyBorder="1" applyAlignment="1">
      <alignment horizontal="center" vertical="top" wrapText="1"/>
    </xf>
    <xf numFmtId="1" fontId="25" fillId="25" borderId="26" xfId="38" applyNumberFormat="1" applyFont="1" applyFill="1" applyBorder="1" applyAlignment="1">
      <alignment horizontal="center" vertical="top"/>
    </xf>
    <xf numFmtId="41" fontId="25" fillId="0" borderId="0" xfId="38" applyNumberFormat="1" applyFont="1" applyFill="1" applyBorder="1" applyAlignment="1">
      <alignment horizontal="right" vertical="top"/>
    </xf>
    <xf numFmtId="0" fontId="26" fillId="24" borderId="7" xfId="38" applyFont="1" applyFill="1" applyBorder="1" applyAlignment="1">
      <alignment horizontal="justify" vertical="top" wrapText="1"/>
    </xf>
    <xf numFmtId="0" fontId="26" fillId="25" borderId="7" xfId="38" applyFont="1" applyFill="1" applyBorder="1" applyAlignment="1">
      <alignment horizontal="justify" vertical="top" wrapText="1"/>
    </xf>
    <xf numFmtId="0" fontId="25" fillId="24" borderId="7" xfId="38" applyFont="1" applyFill="1" applyBorder="1" applyAlignment="1">
      <alignment horizontal="justify" vertical="top" wrapText="1"/>
    </xf>
    <xf numFmtId="1" fontId="25" fillId="0" borderId="0" xfId="45" applyNumberFormat="1" applyFont="1" applyFill="1" applyAlignment="1">
      <alignment horizontal="center" vertical="center"/>
    </xf>
    <xf numFmtId="0" fontId="25" fillId="0" borderId="0" xfId="38" applyFont="1" applyFill="1" applyBorder="1" applyAlignment="1">
      <alignment horizontal="left" vertical="top" wrapText="1"/>
    </xf>
    <xf numFmtId="0" fontId="35" fillId="0" borderId="0" xfId="0" applyFont="1" applyBorder="1" applyAlignment="1">
      <alignment horizontal="left"/>
    </xf>
    <xf numFmtId="168" fontId="35" fillId="0" borderId="0" xfId="0" applyNumberFormat="1" applyFont="1" applyBorder="1" applyAlignment="1"/>
    <xf numFmtId="14" fontId="35" fillId="0" borderId="0" xfId="0" applyNumberFormat="1" applyFont="1" applyBorder="1" applyAlignment="1">
      <alignment horizontal="left"/>
    </xf>
    <xf numFmtId="0" fontId="29" fillId="0" borderId="24" xfId="41" applyFont="1" applyFill="1" applyBorder="1" applyAlignment="1">
      <alignment horizontal="left" vertical="center"/>
    </xf>
    <xf numFmtId="0" fontId="29" fillId="0" borderId="25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2" xfId="41" applyFont="1" applyFill="1" applyBorder="1" applyAlignment="1">
      <alignment horizontal="left" vertical="center"/>
    </xf>
    <xf numFmtId="0" fontId="29" fillId="0" borderId="23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tabSelected="1" zoomScale="68" zoomScaleNormal="68" zoomScaleSheetLayoutView="40" workbookViewId="0">
      <pane ySplit="1" topLeftCell="A2" activePane="bottomLeft" state="frozen"/>
      <selection pane="bottomLeft" activeCell="D4" sqref="D4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34</v>
      </c>
      <c r="J1" s="21" t="s">
        <v>42</v>
      </c>
      <c r="K1" s="21" t="s">
        <v>35</v>
      </c>
      <c r="L1" s="21" t="s">
        <v>41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107" t="s">
        <v>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04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102"/>
      <c r="E5" s="103"/>
      <c r="F5" s="29"/>
      <c r="G5" s="29"/>
      <c r="H5" s="23"/>
      <c r="L5" s="35" t="s">
        <v>17</v>
      </c>
      <c r="M5" s="36">
        <f>M154</f>
        <v>0</v>
      </c>
      <c r="N5" s="32"/>
    </row>
    <row r="6" spans="1:22" ht="20.25" x14ac:dyDescent="0.3">
      <c r="B6" s="24"/>
      <c r="C6" s="65" t="s">
        <v>22</v>
      </c>
      <c r="D6" s="102"/>
      <c r="E6" s="103"/>
      <c r="F6" s="29"/>
      <c r="G6" s="29"/>
      <c r="H6" s="23"/>
      <c r="L6" s="35" t="s">
        <v>18</v>
      </c>
      <c r="M6" s="36">
        <f>SUM(N155:N156)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M5+M6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34</v>
      </c>
      <c r="J9" s="21" t="s">
        <v>42</v>
      </c>
      <c r="K9" s="21" t="s">
        <v>35</v>
      </c>
      <c r="L9" s="21" t="s">
        <v>41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40</v>
      </c>
      <c r="D10" s="8" t="s">
        <v>11</v>
      </c>
      <c r="E10" s="62"/>
      <c r="F10" s="37"/>
      <c r="G10" s="37"/>
      <c r="H10" s="37"/>
      <c r="I10" s="37"/>
      <c r="J10" s="81"/>
      <c r="K10" s="37"/>
      <c r="L10" s="81"/>
      <c r="M10" s="37"/>
      <c r="N10" s="38">
        <f>SUM(M11:M20)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9" si="0">E12*(1+F12)</f>
        <v>1</v>
      </c>
      <c r="H12" s="41" t="s">
        <v>38</v>
      </c>
      <c r="I12" s="45" t="s">
        <v>33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38</v>
      </c>
      <c r="I13" s="77" t="s">
        <v>33</v>
      </c>
      <c r="J13" s="77"/>
      <c r="K13" s="42"/>
      <c r="L13" s="74"/>
      <c r="M13" s="75" t="str">
        <f t="shared" ref="M13:M19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38</v>
      </c>
      <c r="I14" s="77" t="s">
        <v>33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28</v>
      </c>
      <c r="E15" s="61">
        <v>1</v>
      </c>
      <c r="F15" s="39">
        <v>0</v>
      </c>
      <c r="G15" s="40">
        <f t="shared" si="0"/>
        <v>1</v>
      </c>
      <c r="H15" s="41" t="s">
        <v>38</v>
      </c>
      <c r="I15" s="45" t="s">
        <v>33</v>
      </c>
      <c r="J15" s="77"/>
      <c r="K15" s="42"/>
      <c r="L15" s="74"/>
      <c r="M15" s="75" t="str">
        <f t="shared" si="1"/>
        <v>-</v>
      </c>
      <c r="N15" s="44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29</v>
      </c>
      <c r="E16" s="61">
        <v>1</v>
      </c>
      <c r="F16" s="39">
        <v>0</v>
      </c>
      <c r="G16" s="40">
        <f t="shared" si="0"/>
        <v>1</v>
      </c>
      <c r="H16" s="41" t="s">
        <v>38</v>
      </c>
      <c r="I16" s="45" t="s">
        <v>33</v>
      </c>
      <c r="J16" s="77"/>
      <c r="K16" s="42"/>
      <c r="L16" s="74"/>
      <c r="M16" s="75" t="str">
        <f t="shared" si="1"/>
        <v>-</v>
      </c>
      <c r="N16" s="44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30</v>
      </c>
      <c r="E17" s="61">
        <v>1</v>
      </c>
      <c r="F17" s="39">
        <v>0</v>
      </c>
      <c r="G17" s="40">
        <f t="shared" si="0"/>
        <v>1</v>
      </c>
      <c r="H17" s="41" t="s">
        <v>38</v>
      </c>
      <c r="I17" s="45" t="s">
        <v>33</v>
      </c>
      <c r="J17" s="77"/>
      <c r="K17" s="42"/>
      <c r="L17" s="74"/>
      <c r="M17" s="75" t="str">
        <f t="shared" si="1"/>
        <v>-</v>
      </c>
      <c r="N17" s="44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31</v>
      </c>
      <c r="E18" s="61">
        <v>1</v>
      </c>
      <c r="F18" s="39">
        <v>0</v>
      </c>
      <c r="G18" s="40">
        <f t="shared" si="0"/>
        <v>1</v>
      </c>
      <c r="H18" s="41" t="s">
        <v>38</v>
      </c>
      <c r="I18" s="45" t="s">
        <v>33</v>
      </c>
      <c r="J18" s="77"/>
      <c r="K18" s="42"/>
      <c r="L18" s="74"/>
      <c r="M18" s="75" t="str">
        <f t="shared" si="1"/>
        <v>-</v>
      </c>
      <c r="N18" s="44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32</v>
      </c>
      <c r="E19" s="61">
        <v>1</v>
      </c>
      <c r="F19" s="39">
        <v>0</v>
      </c>
      <c r="G19" s="40">
        <f t="shared" si="0"/>
        <v>1</v>
      </c>
      <c r="H19" s="41" t="s">
        <v>38</v>
      </c>
      <c r="I19" s="45" t="s">
        <v>33</v>
      </c>
      <c r="J19" s="77"/>
      <c r="K19" s="42"/>
      <c r="L19" s="74"/>
      <c r="M19" s="75" t="str">
        <f t="shared" si="1"/>
        <v>-</v>
      </c>
      <c r="N19" s="44"/>
      <c r="O19" s="11"/>
    </row>
    <row r="20" spans="1:15" s="80" customFormat="1" x14ac:dyDescent="0.2">
      <c r="A20" s="70" t="str">
        <f>IF(H20&lt;&gt;"",1+MAX($A$10:A19),"")</f>
        <v/>
      </c>
      <c r="B20" s="70"/>
      <c r="C20" s="68"/>
      <c r="D20" s="69"/>
      <c r="E20" s="78"/>
      <c r="F20" s="71"/>
      <c r="G20" s="72"/>
      <c r="H20" s="73"/>
      <c r="I20" s="77"/>
      <c r="J20" s="77"/>
      <c r="K20" s="74"/>
      <c r="L20" s="74"/>
      <c r="M20" s="75"/>
      <c r="N20" s="76"/>
      <c r="O20" s="79"/>
    </row>
    <row r="21" spans="1:15" s="80" customFormat="1" x14ac:dyDescent="0.2">
      <c r="A21" s="84" t="str">
        <f>IF(H21&lt;&gt;"",1+MAX($A$10:A20),"")</f>
        <v/>
      </c>
      <c r="B21" s="85"/>
      <c r="C21" s="86" t="s">
        <v>135</v>
      </c>
      <c r="D21" s="84" t="s">
        <v>134</v>
      </c>
      <c r="E21" s="87"/>
      <c r="F21" s="88"/>
      <c r="G21" s="88"/>
      <c r="H21" s="89"/>
      <c r="I21" s="89"/>
      <c r="J21" s="89"/>
      <c r="K21" s="89"/>
      <c r="L21" s="89"/>
      <c r="M21" s="89"/>
      <c r="N21" s="90">
        <f>SUM(M22:M110)</f>
        <v>0</v>
      </c>
      <c r="O21" s="79"/>
    </row>
    <row r="22" spans="1:15" s="80" customFormat="1" x14ac:dyDescent="0.2">
      <c r="A22" s="70">
        <f>IF(H22&lt;&gt;"",1+MAX($A$10:A21),"")</f>
        <v>9</v>
      </c>
      <c r="B22" s="91" t="s">
        <v>166</v>
      </c>
      <c r="C22" s="68"/>
      <c r="D22" s="80" t="s">
        <v>47</v>
      </c>
      <c r="E22" s="100">
        <v>1555.94</v>
      </c>
      <c r="F22" s="82">
        <v>0.05</v>
      </c>
      <c r="G22" s="72">
        <f t="shared" ref="G22" si="2">CEILING(E22*(1+F22),1)</f>
        <v>1634</v>
      </c>
      <c r="H22" s="83" t="s">
        <v>37</v>
      </c>
      <c r="I22" s="74"/>
      <c r="J22" s="77">
        <f t="shared" ref="J22" si="3">I22*G22</f>
        <v>0</v>
      </c>
      <c r="K22" s="74"/>
      <c r="L22" s="74">
        <f t="shared" ref="L22" si="4">K22*G22</f>
        <v>0</v>
      </c>
      <c r="M22" s="75">
        <f t="shared" ref="M22" si="5">(I22+K22)*G22</f>
        <v>0</v>
      </c>
      <c r="N22" s="93"/>
      <c r="O22" s="79"/>
    </row>
    <row r="23" spans="1:15" s="80" customFormat="1" x14ac:dyDescent="0.2">
      <c r="A23" s="70">
        <f>IF(H23&lt;&gt;"",1+MAX($A$10:A22),"")</f>
        <v>10</v>
      </c>
      <c r="B23" s="91" t="s">
        <v>166</v>
      </c>
      <c r="C23" s="68"/>
      <c r="D23" s="69" t="s">
        <v>48</v>
      </c>
      <c r="E23" s="78">
        <v>1118.6500000000001</v>
      </c>
      <c r="F23" s="82">
        <v>0.05</v>
      </c>
      <c r="G23" s="72">
        <f t="shared" ref="G23:G32" si="6">CEILING(E23*(1+F23),1)</f>
        <v>1175</v>
      </c>
      <c r="H23" s="83" t="s">
        <v>37</v>
      </c>
      <c r="I23" s="74"/>
      <c r="J23" s="77">
        <f t="shared" ref="J23:J32" si="7">I23*G23</f>
        <v>0</v>
      </c>
      <c r="K23" s="74"/>
      <c r="L23" s="74">
        <f t="shared" ref="L23:L32" si="8">K23*G23</f>
        <v>0</v>
      </c>
      <c r="M23" s="75">
        <f t="shared" ref="M23:M32" si="9">(I23+K23)*G23</f>
        <v>0</v>
      </c>
      <c r="N23" s="93"/>
      <c r="O23" s="79"/>
    </row>
    <row r="24" spans="1:15" s="80" customFormat="1" x14ac:dyDescent="0.2">
      <c r="A24" s="70">
        <f>IF(H24&lt;&gt;"",1+MAX($A$10:A23),"")</f>
        <v>11</v>
      </c>
      <c r="B24" s="91" t="s">
        <v>166</v>
      </c>
      <c r="C24" s="68"/>
      <c r="D24" s="69" t="s">
        <v>49</v>
      </c>
      <c r="E24" s="78">
        <v>479.32</v>
      </c>
      <c r="F24" s="82">
        <v>0.05</v>
      </c>
      <c r="G24" s="72">
        <f t="shared" si="6"/>
        <v>504</v>
      </c>
      <c r="H24" s="83" t="s">
        <v>37</v>
      </c>
      <c r="I24" s="74"/>
      <c r="J24" s="77">
        <f t="shared" si="7"/>
        <v>0</v>
      </c>
      <c r="K24" s="74"/>
      <c r="L24" s="74">
        <f t="shared" si="8"/>
        <v>0</v>
      </c>
      <c r="M24" s="75">
        <f t="shared" si="9"/>
        <v>0</v>
      </c>
      <c r="N24" s="93"/>
      <c r="O24" s="79"/>
    </row>
    <row r="25" spans="1:15" s="80" customFormat="1" x14ac:dyDescent="0.2">
      <c r="A25" s="70">
        <f>IF(H25&lt;&gt;"",1+MAX($A$10:A24),"")</f>
        <v>12</v>
      </c>
      <c r="B25" s="91" t="s">
        <v>166</v>
      </c>
      <c r="C25" s="68"/>
      <c r="D25" s="69" t="s">
        <v>50</v>
      </c>
      <c r="E25" s="78">
        <v>53275.16</v>
      </c>
      <c r="F25" s="82">
        <v>0.05</v>
      </c>
      <c r="G25" s="72">
        <f t="shared" si="6"/>
        <v>55939</v>
      </c>
      <c r="H25" s="83" t="s">
        <v>37</v>
      </c>
      <c r="I25" s="74"/>
      <c r="J25" s="77">
        <f t="shared" si="7"/>
        <v>0</v>
      </c>
      <c r="K25" s="74"/>
      <c r="L25" s="74">
        <f t="shared" si="8"/>
        <v>0</v>
      </c>
      <c r="M25" s="75">
        <f t="shared" si="9"/>
        <v>0</v>
      </c>
      <c r="N25" s="93"/>
      <c r="O25" s="79"/>
    </row>
    <row r="26" spans="1:15" s="80" customFormat="1" x14ac:dyDescent="0.2">
      <c r="A26" s="70">
        <f>IF(H26&lt;&gt;"",1+MAX($A$10:A25),"")</f>
        <v>13</v>
      </c>
      <c r="B26" s="91" t="s">
        <v>166</v>
      </c>
      <c r="C26" s="68"/>
      <c r="D26" s="69" t="s">
        <v>51</v>
      </c>
      <c r="E26" s="78">
        <v>4138.99</v>
      </c>
      <c r="F26" s="82">
        <v>0.05</v>
      </c>
      <c r="G26" s="72">
        <f t="shared" si="6"/>
        <v>4346</v>
      </c>
      <c r="H26" s="83" t="s">
        <v>37</v>
      </c>
      <c r="I26" s="74"/>
      <c r="J26" s="77">
        <f t="shared" si="7"/>
        <v>0</v>
      </c>
      <c r="K26" s="74"/>
      <c r="L26" s="74">
        <f t="shared" si="8"/>
        <v>0</v>
      </c>
      <c r="M26" s="75">
        <f t="shared" si="9"/>
        <v>0</v>
      </c>
      <c r="N26" s="93"/>
      <c r="O26" s="79"/>
    </row>
    <row r="27" spans="1:15" s="80" customFormat="1" x14ac:dyDescent="0.2">
      <c r="A27" s="70">
        <f>IF(H27&lt;&gt;"",1+MAX($A$10:A26),"")</f>
        <v>14</v>
      </c>
      <c r="B27" s="91" t="s">
        <v>166</v>
      </c>
      <c r="C27" s="68"/>
      <c r="D27" s="69" t="s">
        <v>52</v>
      </c>
      <c r="E27" s="78">
        <v>2934.97</v>
      </c>
      <c r="F27" s="82">
        <v>0.05</v>
      </c>
      <c r="G27" s="72">
        <f t="shared" si="6"/>
        <v>3082</v>
      </c>
      <c r="H27" s="83" t="s">
        <v>37</v>
      </c>
      <c r="I27" s="74"/>
      <c r="J27" s="77">
        <f t="shared" si="7"/>
        <v>0</v>
      </c>
      <c r="K27" s="74"/>
      <c r="L27" s="74">
        <f t="shared" si="8"/>
        <v>0</v>
      </c>
      <c r="M27" s="75">
        <f t="shared" si="9"/>
        <v>0</v>
      </c>
      <c r="N27" s="93"/>
      <c r="O27" s="79"/>
    </row>
    <row r="28" spans="1:15" s="80" customFormat="1" x14ac:dyDescent="0.2">
      <c r="A28" s="70">
        <f>IF(H28&lt;&gt;"",1+MAX($A$10:A27),"")</f>
        <v>15</v>
      </c>
      <c r="B28" s="91" t="s">
        <v>166</v>
      </c>
      <c r="C28" s="68"/>
      <c r="D28" s="69" t="s">
        <v>53</v>
      </c>
      <c r="E28" s="78">
        <v>2027.83</v>
      </c>
      <c r="F28" s="82">
        <v>0.05</v>
      </c>
      <c r="G28" s="72">
        <f t="shared" si="6"/>
        <v>2130</v>
      </c>
      <c r="H28" s="83" t="s">
        <v>37</v>
      </c>
      <c r="I28" s="74"/>
      <c r="J28" s="77">
        <f t="shared" si="7"/>
        <v>0</v>
      </c>
      <c r="K28" s="74"/>
      <c r="L28" s="74">
        <f t="shared" si="8"/>
        <v>0</v>
      </c>
      <c r="M28" s="75">
        <f t="shared" si="9"/>
        <v>0</v>
      </c>
      <c r="N28" s="93"/>
      <c r="O28" s="79"/>
    </row>
    <row r="29" spans="1:15" s="80" customFormat="1" x14ac:dyDescent="0.2">
      <c r="A29" s="70">
        <f>IF(H29&lt;&gt;"",1+MAX($A$10:A28),"")</f>
        <v>16</v>
      </c>
      <c r="B29" s="91" t="s">
        <v>166</v>
      </c>
      <c r="C29" s="68"/>
      <c r="D29" s="69" t="s">
        <v>54</v>
      </c>
      <c r="E29" s="78">
        <v>180.75</v>
      </c>
      <c r="F29" s="82">
        <v>0.05</v>
      </c>
      <c r="G29" s="72">
        <f t="shared" si="6"/>
        <v>190</v>
      </c>
      <c r="H29" s="83" t="s">
        <v>37</v>
      </c>
      <c r="I29" s="74"/>
      <c r="J29" s="77">
        <f t="shared" si="7"/>
        <v>0</v>
      </c>
      <c r="K29" s="74"/>
      <c r="L29" s="74">
        <f t="shared" si="8"/>
        <v>0</v>
      </c>
      <c r="M29" s="75">
        <f t="shared" si="9"/>
        <v>0</v>
      </c>
      <c r="N29" s="93"/>
      <c r="O29" s="79"/>
    </row>
    <row r="30" spans="1:15" s="80" customFormat="1" x14ac:dyDescent="0.2">
      <c r="A30" s="70">
        <f>IF(H30&lt;&gt;"",1+MAX($A$10:A29),"")</f>
        <v>17</v>
      </c>
      <c r="B30" s="91" t="s">
        <v>166</v>
      </c>
      <c r="C30" s="68"/>
      <c r="D30" s="69" t="s">
        <v>55</v>
      </c>
      <c r="E30" s="78">
        <v>932.98</v>
      </c>
      <c r="F30" s="82">
        <v>0.05</v>
      </c>
      <c r="G30" s="72">
        <f t="shared" si="6"/>
        <v>980</v>
      </c>
      <c r="H30" s="83" t="s">
        <v>37</v>
      </c>
      <c r="I30" s="74"/>
      <c r="J30" s="77">
        <f t="shared" si="7"/>
        <v>0</v>
      </c>
      <c r="K30" s="74"/>
      <c r="L30" s="74">
        <f t="shared" si="8"/>
        <v>0</v>
      </c>
      <c r="M30" s="75">
        <f t="shared" si="9"/>
        <v>0</v>
      </c>
      <c r="N30" s="93"/>
      <c r="O30" s="79"/>
    </row>
    <row r="31" spans="1:15" s="80" customFormat="1" x14ac:dyDescent="0.2">
      <c r="A31" s="70">
        <f>IF(H31&lt;&gt;"",1+MAX($A$10:A30),"")</f>
        <v>18</v>
      </c>
      <c r="B31" s="91" t="s">
        <v>166</v>
      </c>
      <c r="C31" s="68"/>
      <c r="D31" s="69" t="s">
        <v>56</v>
      </c>
      <c r="E31" s="78">
        <v>80</v>
      </c>
      <c r="F31" s="82">
        <f>F32</f>
        <v>0.05</v>
      </c>
      <c r="G31" s="72">
        <f t="shared" si="6"/>
        <v>84</v>
      </c>
      <c r="H31" s="83" t="s">
        <v>37</v>
      </c>
      <c r="I31" s="74"/>
      <c r="J31" s="77">
        <f t="shared" si="7"/>
        <v>0</v>
      </c>
      <c r="K31" s="74"/>
      <c r="L31" s="74">
        <f t="shared" si="8"/>
        <v>0</v>
      </c>
      <c r="M31" s="75">
        <f t="shared" si="9"/>
        <v>0</v>
      </c>
      <c r="N31" s="93"/>
      <c r="O31" s="79"/>
    </row>
    <row r="32" spans="1:15" s="80" customFormat="1" x14ac:dyDescent="0.2">
      <c r="A32" s="70">
        <f>IF(H32&lt;&gt;"",1+MAX($A$10:A31),"")</f>
        <v>19</v>
      </c>
      <c r="B32" s="91" t="s">
        <v>166</v>
      </c>
      <c r="C32" s="68"/>
      <c r="D32" s="69" t="s">
        <v>57</v>
      </c>
      <c r="E32" s="78">
        <v>159</v>
      </c>
      <c r="F32" s="82">
        <v>0.05</v>
      </c>
      <c r="G32" s="72">
        <f t="shared" si="6"/>
        <v>167</v>
      </c>
      <c r="H32" s="83" t="s">
        <v>39</v>
      </c>
      <c r="I32" s="74"/>
      <c r="J32" s="77">
        <f t="shared" si="7"/>
        <v>0</v>
      </c>
      <c r="K32" s="74"/>
      <c r="L32" s="74">
        <f t="shared" si="8"/>
        <v>0</v>
      </c>
      <c r="M32" s="75">
        <f t="shared" si="9"/>
        <v>0</v>
      </c>
      <c r="N32" s="93"/>
      <c r="O32" s="79"/>
    </row>
    <row r="33" spans="1:15" s="80" customFormat="1" x14ac:dyDescent="0.2">
      <c r="A33" s="70">
        <f>IF(H33&lt;&gt;"",1+MAX($A$10:A32),"")</f>
        <v>20</v>
      </c>
      <c r="B33" s="91" t="s">
        <v>166</v>
      </c>
      <c r="C33" s="68"/>
      <c r="D33" s="69" t="s">
        <v>58</v>
      </c>
      <c r="E33" s="78">
        <v>201.87</v>
      </c>
      <c r="F33" s="82">
        <v>0.05</v>
      </c>
      <c r="G33" s="72">
        <f t="shared" ref="G33:G43" si="10">CEILING(E33*(1+F33),1)</f>
        <v>212</v>
      </c>
      <c r="H33" s="83" t="s">
        <v>39</v>
      </c>
      <c r="I33" s="74"/>
      <c r="J33" s="77">
        <f t="shared" ref="J33:J43" si="11">I33*G33</f>
        <v>0</v>
      </c>
      <c r="K33" s="74"/>
      <c r="L33" s="74">
        <f t="shared" ref="L33:L43" si="12">K33*G33</f>
        <v>0</v>
      </c>
      <c r="M33" s="75">
        <f t="shared" ref="M33:M43" si="13">(I33+K33)*G33</f>
        <v>0</v>
      </c>
      <c r="N33" s="93"/>
      <c r="O33" s="79"/>
    </row>
    <row r="34" spans="1:15" s="80" customFormat="1" x14ac:dyDescent="0.2">
      <c r="A34" s="70">
        <f>IF(H34&lt;&gt;"",1+MAX($A$10:A33),"")</f>
        <v>21</v>
      </c>
      <c r="B34" s="91" t="s">
        <v>166</v>
      </c>
      <c r="C34" s="68"/>
      <c r="D34" s="69" t="s">
        <v>59</v>
      </c>
      <c r="E34" s="78">
        <v>972.25</v>
      </c>
      <c r="F34" s="82">
        <v>0.05</v>
      </c>
      <c r="G34" s="72">
        <f t="shared" si="10"/>
        <v>1021</v>
      </c>
      <c r="H34" s="83" t="s">
        <v>39</v>
      </c>
      <c r="I34" s="74"/>
      <c r="J34" s="77">
        <f t="shared" si="11"/>
        <v>0</v>
      </c>
      <c r="K34" s="74"/>
      <c r="L34" s="74">
        <f t="shared" si="12"/>
        <v>0</v>
      </c>
      <c r="M34" s="75">
        <f t="shared" si="13"/>
        <v>0</v>
      </c>
      <c r="N34" s="93"/>
      <c r="O34" s="79"/>
    </row>
    <row r="35" spans="1:15" s="80" customFormat="1" x14ac:dyDescent="0.2">
      <c r="A35" s="70">
        <f>IF(H35&lt;&gt;"",1+MAX($A$10:A34),"")</f>
        <v>22</v>
      </c>
      <c r="B35" s="91" t="s">
        <v>166</v>
      </c>
      <c r="C35" s="68"/>
      <c r="D35" s="69" t="s">
        <v>60</v>
      </c>
      <c r="E35" s="78">
        <v>198.81</v>
      </c>
      <c r="F35" s="82">
        <v>0.05</v>
      </c>
      <c r="G35" s="72">
        <f t="shared" si="10"/>
        <v>209</v>
      </c>
      <c r="H35" s="83" t="s">
        <v>39</v>
      </c>
      <c r="I35" s="74"/>
      <c r="J35" s="77">
        <f t="shared" si="11"/>
        <v>0</v>
      </c>
      <c r="K35" s="74"/>
      <c r="L35" s="74">
        <f t="shared" si="12"/>
        <v>0</v>
      </c>
      <c r="M35" s="75">
        <f t="shared" si="13"/>
        <v>0</v>
      </c>
      <c r="N35" s="93"/>
      <c r="O35" s="79"/>
    </row>
    <row r="36" spans="1:15" s="80" customFormat="1" x14ac:dyDescent="0.2">
      <c r="A36" s="70">
        <f>IF(H36&lt;&gt;"",1+MAX($A$10:A35),"")</f>
        <v>23</v>
      </c>
      <c r="B36" s="91" t="s">
        <v>166</v>
      </c>
      <c r="C36" s="68"/>
      <c r="D36" s="69" t="s">
        <v>61</v>
      </c>
      <c r="E36" s="78">
        <v>1384.76</v>
      </c>
      <c r="F36" s="82">
        <v>0.05</v>
      </c>
      <c r="G36" s="72">
        <f t="shared" si="10"/>
        <v>1454</v>
      </c>
      <c r="H36" s="83" t="s">
        <v>39</v>
      </c>
      <c r="I36" s="74"/>
      <c r="J36" s="77">
        <f t="shared" si="11"/>
        <v>0</v>
      </c>
      <c r="K36" s="74"/>
      <c r="L36" s="74">
        <f t="shared" si="12"/>
        <v>0</v>
      </c>
      <c r="M36" s="75">
        <f t="shared" si="13"/>
        <v>0</v>
      </c>
      <c r="N36" s="93"/>
      <c r="O36" s="79"/>
    </row>
    <row r="37" spans="1:15" s="80" customFormat="1" x14ac:dyDescent="0.2">
      <c r="A37" s="70">
        <f>IF(H37&lt;&gt;"",1+MAX($A$10:A36),"")</f>
        <v>24</v>
      </c>
      <c r="B37" s="91" t="s">
        <v>166</v>
      </c>
      <c r="C37" s="68"/>
      <c r="D37" s="69" t="s">
        <v>62</v>
      </c>
      <c r="E37" s="78">
        <v>291.64</v>
      </c>
      <c r="F37" s="82">
        <v>0.05</v>
      </c>
      <c r="G37" s="72">
        <f t="shared" si="10"/>
        <v>307</v>
      </c>
      <c r="H37" s="83" t="s">
        <v>39</v>
      </c>
      <c r="I37" s="74"/>
      <c r="J37" s="77">
        <f t="shared" si="11"/>
        <v>0</v>
      </c>
      <c r="K37" s="74"/>
      <c r="L37" s="74">
        <f t="shared" si="12"/>
        <v>0</v>
      </c>
      <c r="M37" s="75">
        <f t="shared" si="13"/>
        <v>0</v>
      </c>
      <c r="N37" s="93"/>
      <c r="O37" s="79"/>
    </row>
    <row r="38" spans="1:15" s="80" customFormat="1" x14ac:dyDescent="0.2">
      <c r="A38" s="70">
        <f>IF(H38&lt;&gt;"",1+MAX($A$10:A37),"")</f>
        <v>25</v>
      </c>
      <c r="B38" s="91" t="s">
        <v>166</v>
      </c>
      <c r="C38" s="68"/>
      <c r="D38" s="69" t="s">
        <v>63</v>
      </c>
      <c r="E38" s="78">
        <v>473.01</v>
      </c>
      <c r="F38" s="82">
        <v>0.05</v>
      </c>
      <c r="G38" s="72">
        <f t="shared" si="10"/>
        <v>497</v>
      </c>
      <c r="H38" s="83" t="s">
        <v>39</v>
      </c>
      <c r="I38" s="74"/>
      <c r="J38" s="77">
        <f t="shared" si="11"/>
        <v>0</v>
      </c>
      <c r="K38" s="74"/>
      <c r="L38" s="74">
        <f t="shared" si="12"/>
        <v>0</v>
      </c>
      <c r="M38" s="75">
        <f t="shared" si="13"/>
        <v>0</v>
      </c>
      <c r="N38" s="93"/>
      <c r="O38" s="79"/>
    </row>
    <row r="39" spans="1:15" s="80" customFormat="1" x14ac:dyDescent="0.2">
      <c r="A39" s="70">
        <f>IF(H39&lt;&gt;"",1+MAX($A$10:A38),"")</f>
        <v>26</v>
      </c>
      <c r="B39" s="91" t="s">
        <v>166</v>
      </c>
      <c r="C39" s="68"/>
      <c r="D39" s="69" t="s">
        <v>64</v>
      </c>
      <c r="E39" s="78">
        <v>489.59</v>
      </c>
      <c r="F39" s="82">
        <v>0.05</v>
      </c>
      <c r="G39" s="72">
        <f t="shared" si="10"/>
        <v>515</v>
      </c>
      <c r="H39" s="83" t="s">
        <v>39</v>
      </c>
      <c r="I39" s="74"/>
      <c r="J39" s="77">
        <f t="shared" si="11"/>
        <v>0</v>
      </c>
      <c r="K39" s="74"/>
      <c r="L39" s="74">
        <f t="shared" si="12"/>
        <v>0</v>
      </c>
      <c r="M39" s="75">
        <f t="shared" si="13"/>
        <v>0</v>
      </c>
      <c r="N39" s="93"/>
      <c r="O39" s="79"/>
    </row>
    <row r="40" spans="1:15" s="80" customFormat="1" x14ac:dyDescent="0.2">
      <c r="A40" s="70">
        <f>IF(H40&lt;&gt;"",1+MAX($A$10:A39),"")</f>
        <v>27</v>
      </c>
      <c r="B40" s="91" t="s">
        <v>166</v>
      </c>
      <c r="C40" s="68"/>
      <c r="D40" s="69" t="s">
        <v>65</v>
      </c>
      <c r="E40" s="78">
        <v>666.92</v>
      </c>
      <c r="F40" s="82">
        <v>0.05</v>
      </c>
      <c r="G40" s="72">
        <f t="shared" si="10"/>
        <v>701</v>
      </c>
      <c r="H40" s="83" t="s">
        <v>39</v>
      </c>
      <c r="I40" s="74"/>
      <c r="J40" s="77">
        <f t="shared" si="11"/>
        <v>0</v>
      </c>
      <c r="K40" s="74"/>
      <c r="L40" s="74">
        <f t="shared" si="12"/>
        <v>0</v>
      </c>
      <c r="M40" s="75">
        <f t="shared" si="13"/>
        <v>0</v>
      </c>
      <c r="N40" s="93"/>
      <c r="O40" s="79"/>
    </row>
    <row r="41" spans="1:15" s="80" customFormat="1" x14ac:dyDescent="0.2">
      <c r="A41" s="70">
        <f>IF(H41&lt;&gt;"",1+MAX($A$10:A40),"")</f>
        <v>28</v>
      </c>
      <c r="B41" s="91" t="s">
        <v>166</v>
      </c>
      <c r="C41" s="68"/>
      <c r="D41" s="69" t="s">
        <v>66</v>
      </c>
      <c r="E41" s="78">
        <v>844.6</v>
      </c>
      <c r="F41" s="82">
        <v>0.05</v>
      </c>
      <c r="G41" s="72">
        <f t="shared" si="10"/>
        <v>887</v>
      </c>
      <c r="H41" s="83" t="s">
        <v>39</v>
      </c>
      <c r="I41" s="74"/>
      <c r="J41" s="77">
        <f t="shared" si="11"/>
        <v>0</v>
      </c>
      <c r="K41" s="74"/>
      <c r="L41" s="74">
        <f t="shared" si="12"/>
        <v>0</v>
      </c>
      <c r="M41" s="75">
        <f t="shared" si="13"/>
        <v>0</v>
      </c>
      <c r="N41" s="93"/>
      <c r="O41" s="79"/>
    </row>
    <row r="42" spans="1:15" s="80" customFormat="1" x14ac:dyDescent="0.2">
      <c r="A42" s="70">
        <f>IF(H42&lt;&gt;"",1+MAX($A$10:A41),"")</f>
        <v>29</v>
      </c>
      <c r="B42" s="91" t="s">
        <v>166</v>
      </c>
      <c r="C42" s="68"/>
      <c r="D42" s="69" t="s">
        <v>67</v>
      </c>
      <c r="E42" s="78">
        <v>107.67</v>
      </c>
      <c r="F42" s="82">
        <v>0.05</v>
      </c>
      <c r="G42" s="72">
        <f t="shared" si="10"/>
        <v>114</v>
      </c>
      <c r="H42" s="83" t="s">
        <v>39</v>
      </c>
      <c r="I42" s="74"/>
      <c r="J42" s="77">
        <f t="shared" si="11"/>
        <v>0</v>
      </c>
      <c r="K42" s="74"/>
      <c r="L42" s="74">
        <f t="shared" si="12"/>
        <v>0</v>
      </c>
      <c r="M42" s="75">
        <f t="shared" si="13"/>
        <v>0</v>
      </c>
      <c r="N42" s="93"/>
      <c r="O42" s="79"/>
    </row>
    <row r="43" spans="1:15" s="80" customFormat="1" x14ac:dyDescent="0.2">
      <c r="A43" s="70">
        <f>IF(H43&lt;&gt;"",1+MAX($A$10:A42),"")</f>
        <v>30</v>
      </c>
      <c r="B43" s="91" t="s">
        <v>166</v>
      </c>
      <c r="C43" s="68"/>
      <c r="D43" s="69" t="s">
        <v>68</v>
      </c>
      <c r="E43" s="78">
        <v>2146.77</v>
      </c>
      <c r="F43" s="82">
        <v>0.05</v>
      </c>
      <c r="G43" s="72">
        <f t="shared" si="10"/>
        <v>2255</v>
      </c>
      <c r="H43" s="83" t="s">
        <v>39</v>
      </c>
      <c r="I43" s="74"/>
      <c r="J43" s="77">
        <f t="shared" si="11"/>
        <v>0</v>
      </c>
      <c r="K43" s="74"/>
      <c r="L43" s="74">
        <f t="shared" si="12"/>
        <v>0</v>
      </c>
      <c r="M43" s="75">
        <f t="shared" si="13"/>
        <v>0</v>
      </c>
      <c r="N43" s="93"/>
      <c r="O43" s="79"/>
    </row>
    <row r="44" spans="1:15" s="80" customFormat="1" x14ac:dyDescent="0.2">
      <c r="A44" s="70">
        <f>IF(H44&lt;&gt;"",1+MAX($A$10:A43),"")</f>
        <v>31</v>
      </c>
      <c r="B44" s="91" t="s">
        <v>166</v>
      </c>
      <c r="C44" s="68"/>
      <c r="D44" s="69" t="s">
        <v>69</v>
      </c>
      <c r="E44" s="78">
        <v>4</v>
      </c>
      <c r="F44" s="82">
        <v>0</v>
      </c>
      <c r="G44" s="72">
        <f t="shared" ref="G44" si="14">CEILING(E44*(1+F44),1)</f>
        <v>4</v>
      </c>
      <c r="H44" s="83" t="s">
        <v>36</v>
      </c>
      <c r="I44" s="74"/>
      <c r="J44" s="77">
        <f t="shared" ref="J44" si="15">I44*G44</f>
        <v>0</v>
      </c>
      <c r="K44" s="74"/>
      <c r="L44" s="74">
        <f t="shared" ref="L44" si="16">K44*G44</f>
        <v>0</v>
      </c>
      <c r="M44" s="75">
        <f t="shared" ref="M44" si="17">(I44+K44)*G44</f>
        <v>0</v>
      </c>
      <c r="N44" s="93"/>
      <c r="O44" s="79"/>
    </row>
    <row r="45" spans="1:15" s="80" customFormat="1" x14ac:dyDescent="0.2">
      <c r="A45" s="70">
        <f>IF(H45&lt;&gt;"",1+MAX($A$10:A44),"")</f>
        <v>32</v>
      </c>
      <c r="B45" s="91" t="s">
        <v>166</v>
      </c>
      <c r="C45" s="68"/>
      <c r="D45" s="69" t="s">
        <v>70</v>
      </c>
      <c r="E45" s="78">
        <v>1</v>
      </c>
      <c r="F45" s="82">
        <v>0</v>
      </c>
      <c r="G45" s="72">
        <f t="shared" ref="G45:G50" si="18">CEILING(E45*(1+F45),1)</f>
        <v>1</v>
      </c>
      <c r="H45" s="83" t="s">
        <v>36</v>
      </c>
      <c r="I45" s="74"/>
      <c r="J45" s="77">
        <f t="shared" ref="J45:J50" si="19">I45*G45</f>
        <v>0</v>
      </c>
      <c r="K45" s="74"/>
      <c r="L45" s="74">
        <f t="shared" ref="L45:L50" si="20">K45*G45</f>
        <v>0</v>
      </c>
      <c r="M45" s="75">
        <f t="shared" ref="M45:M50" si="21">(I45+K45)*G45</f>
        <v>0</v>
      </c>
      <c r="N45" s="93"/>
      <c r="O45" s="79"/>
    </row>
    <row r="46" spans="1:15" s="80" customFormat="1" x14ac:dyDescent="0.2">
      <c r="A46" s="70">
        <f>IF(H46&lt;&gt;"",1+MAX($A$10:A45),"")</f>
        <v>33</v>
      </c>
      <c r="B46" s="91" t="s">
        <v>166</v>
      </c>
      <c r="C46" s="68"/>
      <c r="D46" s="69" t="s">
        <v>71</v>
      </c>
      <c r="E46" s="78">
        <v>5</v>
      </c>
      <c r="F46" s="82">
        <v>0</v>
      </c>
      <c r="G46" s="72">
        <f t="shared" si="18"/>
        <v>5</v>
      </c>
      <c r="H46" s="83" t="s">
        <v>36</v>
      </c>
      <c r="I46" s="74"/>
      <c r="J46" s="77">
        <f t="shared" si="19"/>
        <v>0</v>
      </c>
      <c r="K46" s="74"/>
      <c r="L46" s="74">
        <f t="shared" si="20"/>
        <v>0</v>
      </c>
      <c r="M46" s="75">
        <f t="shared" si="21"/>
        <v>0</v>
      </c>
      <c r="N46" s="93"/>
      <c r="O46" s="79"/>
    </row>
    <row r="47" spans="1:15" s="80" customFormat="1" x14ac:dyDescent="0.2">
      <c r="A47" s="70">
        <f>IF(H47&lt;&gt;"",1+MAX($A$10:A46),"")</f>
        <v>34</v>
      </c>
      <c r="B47" s="91" t="s">
        <v>166</v>
      </c>
      <c r="C47" s="68"/>
      <c r="D47" s="69" t="s">
        <v>72</v>
      </c>
      <c r="E47" s="78">
        <v>2</v>
      </c>
      <c r="F47" s="82">
        <v>0</v>
      </c>
      <c r="G47" s="72">
        <f t="shared" si="18"/>
        <v>2</v>
      </c>
      <c r="H47" s="83" t="s">
        <v>36</v>
      </c>
      <c r="I47" s="74"/>
      <c r="J47" s="77">
        <f t="shared" si="19"/>
        <v>0</v>
      </c>
      <c r="K47" s="74"/>
      <c r="L47" s="74">
        <f t="shared" si="20"/>
        <v>0</v>
      </c>
      <c r="M47" s="75">
        <f t="shared" si="21"/>
        <v>0</v>
      </c>
      <c r="N47" s="93"/>
      <c r="O47" s="79"/>
    </row>
    <row r="48" spans="1:15" s="80" customFormat="1" x14ac:dyDescent="0.2">
      <c r="A48" s="70">
        <f>IF(H48&lt;&gt;"",1+MAX($A$10:A47),"")</f>
        <v>35</v>
      </c>
      <c r="B48" s="91" t="s">
        <v>166</v>
      </c>
      <c r="C48" s="68"/>
      <c r="D48" s="69" t="s">
        <v>73</v>
      </c>
      <c r="E48" s="78">
        <v>1</v>
      </c>
      <c r="F48" s="82">
        <v>0</v>
      </c>
      <c r="G48" s="72">
        <f t="shared" si="18"/>
        <v>1</v>
      </c>
      <c r="H48" s="83" t="s">
        <v>36</v>
      </c>
      <c r="I48" s="74"/>
      <c r="J48" s="77">
        <f t="shared" si="19"/>
        <v>0</v>
      </c>
      <c r="K48" s="74"/>
      <c r="L48" s="74">
        <f t="shared" si="20"/>
        <v>0</v>
      </c>
      <c r="M48" s="75">
        <f t="shared" si="21"/>
        <v>0</v>
      </c>
      <c r="N48" s="93"/>
      <c r="O48" s="79"/>
    </row>
    <row r="49" spans="1:15" s="80" customFormat="1" x14ac:dyDescent="0.2">
      <c r="A49" s="70">
        <f>IF(H49&lt;&gt;"",1+MAX($A$10:A48),"")</f>
        <v>36</v>
      </c>
      <c r="B49" s="91" t="s">
        <v>166</v>
      </c>
      <c r="C49" s="68"/>
      <c r="D49" s="69" t="s">
        <v>74</v>
      </c>
      <c r="E49" s="78">
        <v>23</v>
      </c>
      <c r="F49" s="82">
        <v>0</v>
      </c>
      <c r="G49" s="72">
        <f t="shared" si="18"/>
        <v>23</v>
      </c>
      <c r="H49" s="83" t="s">
        <v>36</v>
      </c>
      <c r="I49" s="74"/>
      <c r="J49" s="77">
        <f t="shared" si="19"/>
        <v>0</v>
      </c>
      <c r="K49" s="74"/>
      <c r="L49" s="74">
        <f t="shared" si="20"/>
        <v>0</v>
      </c>
      <c r="M49" s="75">
        <f t="shared" si="21"/>
        <v>0</v>
      </c>
      <c r="N49" s="93"/>
      <c r="O49" s="79"/>
    </row>
    <row r="50" spans="1:15" s="80" customFormat="1" x14ac:dyDescent="0.2">
      <c r="A50" s="70">
        <f>IF(H50&lt;&gt;"",1+MAX($A$10:A49),"")</f>
        <v>37</v>
      </c>
      <c r="B50" s="91" t="s">
        <v>166</v>
      </c>
      <c r="C50" s="68"/>
      <c r="D50" s="69" t="s">
        <v>75</v>
      </c>
      <c r="E50" s="78">
        <v>2</v>
      </c>
      <c r="F50" s="82">
        <v>0</v>
      </c>
      <c r="G50" s="72">
        <f t="shared" si="18"/>
        <v>2</v>
      </c>
      <c r="H50" s="83" t="s">
        <v>36</v>
      </c>
      <c r="I50" s="74"/>
      <c r="J50" s="77">
        <f t="shared" si="19"/>
        <v>0</v>
      </c>
      <c r="K50" s="74"/>
      <c r="L50" s="74">
        <f t="shared" si="20"/>
        <v>0</v>
      </c>
      <c r="M50" s="75">
        <f t="shared" si="21"/>
        <v>0</v>
      </c>
      <c r="N50" s="93"/>
      <c r="O50" s="79"/>
    </row>
    <row r="51" spans="1:15" s="80" customFormat="1" x14ac:dyDescent="0.2">
      <c r="A51" s="70" t="str">
        <f>IF(H51&lt;&gt;"",1+MAX($A$10:A50),"")</f>
        <v/>
      </c>
      <c r="B51" s="91"/>
      <c r="C51" s="68"/>
      <c r="D51" s="99" t="s">
        <v>136</v>
      </c>
      <c r="E51" s="78"/>
      <c r="F51" s="82"/>
      <c r="G51" s="72"/>
      <c r="H51" s="83"/>
      <c r="I51" s="74"/>
      <c r="J51" s="77"/>
      <c r="K51" s="74"/>
      <c r="L51" s="74"/>
      <c r="M51" s="75"/>
      <c r="N51" s="93"/>
      <c r="O51" s="79"/>
    </row>
    <row r="52" spans="1:15" s="80" customFormat="1" x14ac:dyDescent="0.2">
      <c r="A52" s="70">
        <f>IF(H52&lt;&gt;"",1+MAX($A$10:A51),"")</f>
        <v>38</v>
      </c>
      <c r="B52" s="91" t="s">
        <v>167</v>
      </c>
      <c r="C52" s="68"/>
      <c r="D52" s="69" t="s">
        <v>136</v>
      </c>
      <c r="E52" s="78">
        <v>2</v>
      </c>
      <c r="F52" s="82">
        <v>0.05</v>
      </c>
      <c r="G52" s="72">
        <f t="shared" ref="G52" si="22">CEILING(E52*(1+F52),1)</f>
        <v>3</v>
      </c>
      <c r="H52" s="83" t="s">
        <v>137</v>
      </c>
      <c r="I52" s="74"/>
      <c r="J52" s="77">
        <f t="shared" ref="J52" si="23">I52*G52</f>
        <v>0</v>
      </c>
      <c r="K52" s="74"/>
      <c r="L52" s="74">
        <f t="shared" ref="L52" si="24">K52*G52</f>
        <v>0</v>
      </c>
      <c r="M52" s="75"/>
      <c r="N52" s="93"/>
      <c r="O52" s="79"/>
    </row>
    <row r="53" spans="1:15" s="80" customFormat="1" x14ac:dyDescent="0.2">
      <c r="A53" s="70" t="str">
        <f>IF(H53&lt;&gt;"",1+MAX($A$10:A52),"")</f>
        <v/>
      </c>
      <c r="B53" s="91"/>
      <c r="C53" s="68"/>
      <c r="D53" s="97" t="s">
        <v>76</v>
      </c>
      <c r="E53" s="78"/>
      <c r="F53" s="82"/>
      <c r="G53" s="72"/>
      <c r="H53" s="83"/>
      <c r="I53" s="74"/>
      <c r="J53" s="77"/>
      <c r="K53" s="74"/>
      <c r="L53" s="74"/>
      <c r="M53" s="75"/>
      <c r="N53" s="93"/>
      <c r="O53" s="79"/>
    </row>
    <row r="54" spans="1:15" s="80" customFormat="1" x14ac:dyDescent="0.2">
      <c r="A54" s="70" t="str">
        <f>IF(H54&lt;&gt;"",1+MAX($A$10:A53),"")</f>
        <v/>
      </c>
      <c r="B54" s="91"/>
      <c r="C54" s="68"/>
      <c r="D54" s="98" t="s">
        <v>77</v>
      </c>
      <c r="E54" s="78"/>
      <c r="F54" s="82"/>
      <c r="G54" s="72"/>
      <c r="H54" s="83"/>
      <c r="I54" s="74"/>
      <c r="J54" s="77"/>
      <c r="K54" s="74"/>
      <c r="L54" s="74"/>
      <c r="M54" s="75"/>
      <c r="N54" s="93"/>
      <c r="O54" s="79"/>
    </row>
    <row r="55" spans="1:15" s="80" customFormat="1" x14ac:dyDescent="0.2">
      <c r="A55" s="70">
        <f>IF(H55&lt;&gt;"",1+MAX($A$10:A54),"")</f>
        <v>39</v>
      </c>
      <c r="B55" s="91" t="s">
        <v>168</v>
      </c>
      <c r="C55" s="68"/>
      <c r="D55" s="69" t="s">
        <v>78</v>
      </c>
      <c r="E55" s="78">
        <v>11</v>
      </c>
      <c r="F55" s="82">
        <v>0</v>
      </c>
      <c r="G55" s="72">
        <f t="shared" ref="G55:G59" si="25">CEILING(E55*(1+F55),1)</f>
        <v>11</v>
      </c>
      <c r="H55" s="83" t="s">
        <v>36</v>
      </c>
      <c r="I55" s="74"/>
      <c r="J55" s="77">
        <f t="shared" ref="J55:J59" si="26">I55*G55</f>
        <v>0</v>
      </c>
      <c r="K55" s="74"/>
      <c r="L55" s="74">
        <f t="shared" ref="L55:L59" si="27">K55*G55</f>
        <v>0</v>
      </c>
      <c r="M55" s="75">
        <f t="shared" ref="M55:M59" si="28">(I55+K55)*G55</f>
        <v>0</v>
      </c>
      <c r="N55" s="93"/>
      <c r="O55" s="79"/>
    </row>
    <row r="56" spans="1:15" s="80" customFormat="1" x14ac:dyDescent="0.2">
      <c r="A56" s="70">
        <f>IF(H56&lt;&gt;"",1+MAX($A$10:A55),"")</f>
        <v>40</v>
      </c>
      <c r="B56" s="91" t="s">
        <v>168</v>
      </c>
      <c r="C56" s="68"/>
      <c r="D56" s="69" t="s">
        <v>79</v>
      </c>
      <c r="E56" s="78">
        <v>4</v>
      </c>
      <c r="F56" s="82">
        <v>0</v>
      </c>
      <c r="G56" s="72">
        <f t="shared" si="25"/>
        <v>4</v>
      </c>
      <c r="H56" s="83" t="s">
        <v>36</v>
      </c>
      <c r="I56" s="74"/>
      <c r="J56" s="77">
        <f t="shared" si="26"/>
        <v>0</v>
      </c>
      <c r="K56" s="74"/>
      <c r="L56" s="74">
        <f t="shared" si="27"/>
        <v>0</v>
      </c>
      <c r="M56" s="75">
        <f t="shared" si="28"/>
        <v>0</v>
      </c>
      <c r="N56" s="93"/>
      <c r="O56" s="79"/>
    </row>
    <row r="57" spans="1:15" s="80" customFormat="1" x14ac:dyDescent="0.2">
      <c r="A57" s="70">
        <f>IF(H57&lt;&gt;"",1+MAX($A$10:A56),"")</f>
        <v>41</v>
      </c>
      <c r="B57" s="91" t="s">
        <v>168</v>
      </c>
      <c r="C57" s="68"/>
      <c r="D57" s="69" t="s">
        <v>80</v>
      </c>
      <c r="E57" s="78">
        <v>6</v>
      </c>
      <c r="F57" s="82">
        <v>0</v>
      </c>
      <c r="G57" s="72">
        <f t="shared" si="25"/>
        <v>6</v>
      </c>
      <c r="H57" s="83" t="s">
        <v>36</v>
      </c>
      <c r="I57" s="74"/>
      <c r="J57" s="77">
        <f t="shared" si="26"/>
        <v>0</v>
      </c>
      <c r="K57" s="74"/>
      <c r="L57" s="74">
        <f t="shared" si="27"/>
        <v>0</v>
      </c>
      <c r="M57" s="75">
        <f t="shared" si="28"/>
        <v>0</v>
      </c>
      <c r="N57" s="93"/>
      <c r="O57" s="79"/>
    </row>
    <row r="58" spans="1:15" s="80" customFormat="1" x14ac:dyDescent="0.2">
      <c r="A58" s="70">
        <f>IF(H58&lt;&gt;"",1+MAX($A$10:A57),"")</f>
        <v>42</v>
      </c>
      <c r="B58" s="91" t="s">
        <v>168</v>
      </c>
      <c r="C58" s="68"/>
      <c r="D58" s="69" t="s">
        <v>81</v>
      </c>
      <c r="E58" s="78">
        <v>3</v>
      </c>
      <c r="F58" s="82">
        <v>0</v>
      </c>
      <c r="G58" s="72">
        <f t="shared" si="25"/>
        <v>3</v>
      </c>
      <c r="H58" s="83" t="s">
        <v>36</v>
      </c>
      <c r="I58" s="74"/>
      <c r="J58" s="77">
        <f t="shared" si="26"/>
        <v>0</v>
      </c>
      <c r="K58" s="74"/>
      <c r="L58" s="74">
        <f t="shared" si="27"/>
        <v>0</v>
      </c>
      <c r="M58" s="75">
        <f t="shared" si="28"/>
        <v>0</v>
      </c>
      <c r="N58" s="93"/>
      <c r="O58" s="79"/>
    </row>
    <row r="59" spans="1:15" s="80" customFormat="1" x14ac:dyDescent="0.2">
      <c r="A59" s="70">
        <f>IF(H59&lt;&gt;"",1+MAX($A$10:A58),"")</f>
        <v>43</v>
      </c>
      <c r="B59" s="91" t="s">
        <v>168</v>
      </c>
      <c r="C59" s="68"/>
      <c r="D59" s="69" t="s">
        <v>82</v>
      </c>
      <c r="E59" s="78">
        <v>3</v>
      </c>
      <c r="F59" s="82">
        <v>0</v>
      </c>
      <c r="G59" s="72">
        <f t="shared" si="25"/>
        <v>3</v>
      </c>
      <c r="H59" s="83" t="s">
        <v>36</v>
      </c>
      <c r="I59" s="74"/>
      <c r="J59" s="77">
        <f t="shared" si="26"/>
        <v>0</v>
      </c>
      <c r="K59" s="74"/>
      <c r="L59" s="74">
        <f t="shared" si="27"/>
        <v>0</v>
      </c>
      <c r="M59" s="75">
        <f t="shared" si="28"/>
        <v>0</v>
      </c>
      <c r="N59" s="93"/>
      <c r="O59" s="79"/>
    </row>
    <row r="60" spans="1:15" s="80" customFormat="1" x14ac:dyDescent="0.2">
      <c r="A60" s="70" t="str">
        <f>IF(H60&lt;&gt;"",1+MAX($A$10:A59),"")</f>
        <v/>
      </c>
      <c r="B60" s="91"/>
      <c r="C60" s="68"/>
      <c r="D60" s="98" t="s">
        <v>83</v>
      </c>
      <c r="E60" s="78"/>
      <c r="F60" s="82"/>
      <c r="G60" s="72"/>
      <c r="H60" s="83"/>
      <c r="I60" s="74"/>
      <c r="J60" s="77"/>
      <c r="K60" s="74"/>
      <c r="L60" s="74"/>
      <c r="M60" s="75"/>
      <c r="N60" s="93"/>
      <c r="O60" s="79"/>
    </row>
    <row r="61" spans="1:15" s="80" customFormat="1" x14ac:dyDescent="0.2">
      <c r="A61" s="70">
        <f>IF(H61&lt;&gt;"",1+MAX($A$10:A60),"")</f>
        <v>44</v>
      </c>
      <c r="B61" s="91" t="s">
        <v>168</v>
      </c>
      <c r="C61" s="68"/>
      <c r="D61" s="69" t="s">
        <v>84</v>
      </c>
      <c r="E61" s="78">
        <v>6</v>
      </c>
      <c r="F61" s="82">
        <v>0</v>
      </c>
      <c r="G61" s="72">
        <f t="shared" ref="G61:G66" si="29">CEILING(E61*(1+F61),1)</f>
        <v>6</v>
      </c>
      <c r="H61" s="83" t="s">
        <v>36</v>
      </c>
      <c r="I61" s="74"/>
      <c r="J61" s="77">
        <f t="shared" ref="J61:J66" si="30">I61*G61</f>
        <v>0</v>
      </c>
      <c r="K61" s="74"/>
      <c r="L61" s="74">
        <f t="shared" ref="L61:L66" si="31">K61*G61</f>
        <v>0</v>
      </c>
      <c r="M61" s="75">
        <f t="shared" ref="M61:M66" si="32">(I61+K61)*G61</f>
        <v>0</v>
      </c>
      <c r="N61" s="93"/>
      <c r="O61" s="79"/>
    </row>
    <row r="62" spans="1:15" s="80" customFormat="1" x14ac:dyDescent="0.2">
      <c r="A62" s="70">
        <f>IF(H62&lt;&gt;"",1+MAX($A$10:A61),"")</f>
        <v>45</v>
      </c>
      <c r="B62" s="91" t="s">
        <v>168</v>
      </c>
      <c r="C62" s="68"/>
      <c r="D62" s="69" t="s">
        <v>85</v>
      </c>
      <c r="E62" s="78">
        <v>31</v>
      </c>
      <c r="F62" s="82">
        <v>0</v>
      </c>
      <c r="G62" s="72">
        <f t="shared" si="29"/>
        <v>31</v>
      </c>
      <c r="H62" s="83" t="s">
        <v>36</v>
      </c>
      <c r="I62" s="74"/>
      <c r="J62" s="77">
        <f t="shared" si="30"/>
        <v>0</v>
      </c>
      <c r="K62" s="74"/>
      <c r="L62" s="74">
        <f t="shared" si="31"/>
        <v>0</v>
      </c>
      <c r="M62" s="75">
        <f t="shared" si="32"/>
        <v>0</v>
      </c>
      <c r="N62" s="93"/>
      <c r="O62" s="79"/>
    </row>
    <row r="63" spans="1:15" s="80" customFormat="1" x14ac:dyDescent="0.2">
      <c r="A63" s="70">
        <f>IF(H63&lt;&gt;"",1+MAX($A$10:A62),"")</f>
        <v>46</v>
      </c>
      <c r="B63" s="91" t="s">
        <v>168</v>
      </c>
      <c r="C63" s="68"/>
      <c r="D63" s="69" t="s">
        <v>86</v>
      </c>
      <c r="E63" s="78">
        <v>1</v>
      </c>
      <c r="F63" s="82">
        <v>0</v>
      </c>
      <c r="G63" s="72">
        <f t="shared" si="29"/>
        <v>1</v>
      </c>
      <c r="H63" s="83" t="s">
        <v>36</v>
      </c>
      <c r="I63" s="74"/>
      <c r="J63" s="77">
        <f t="shared" si="30"/>
        <v>0</v>
      </c>
      <c r="K63" s="74"/>
      <c r="L63" s="74">
        <f t="shared" si="31"/>
        <v>0</v>
      </c>
      <c r="M63" s="75">
        <f t="shared" si="32"/>
        <v>0</v>
      </c>
      <c r="N63" s="93"/>
      <c r="O63" s="79"/>
    </row>
    <row r="64" spans="1:15" s="80" customFormat="1" x14ac:dyDescent="0.2">
      <c r="A64" s="70">
        <f>IF(H64&lt;&gt;"",1+MAX($A$10:A63),"")</f>
        <v>47</v>
      </c>
      <c r="B64" s="91" t="s">
        <v>168</v>
      </c>
      <c r="C64" s="68"/>
      <c r="D64" s="69" t="s">
        <v>87</v>
      </c>
      <c r="E64" s="78">
        <v>6</v>
      </c>
      <c r="F64" s="82">
        <v>0</v>
      </c>
      <c r="G64" s="72">
        <f t="shared" si="29"/>
        <v>6</v>
      </c>
      <c r="H64" s="83" t="s">
        <v>36</v>
      </c>
      <c r="I64" s="74"/>
      <c r="J64" s="77">
        <f t="shared" si="30"/>
        <v>0</v>
      </c>
      <c r="K64" s="74"/>
      <c r="L64" s="74">
        <f t="shared" si="31"/>
        <v>0</v>
      </c>
      <c r="M64" s="75">
        <f t="shared" si="32"/>
        <v>0</v>
      </c>
      <c r="N64" s="93"/>
      <c r="O64" s="79"/>
    </row>
    <row r="65" spans="1:15" s="80" customFormat="1" x14ac:dyDescent="0.2">
      <c r="A65" s="70">
        <f>IF(H65&lt;&gt;"",1+MAX($A$10:A64),"")</f>
        <v>48</v>
      </c>
      <c r="B65" s="91" t="s">
        <v>168</v>
      </c>
      <c r="C65" s="68"/>
      <c r="D65" s="69" t="s">
        <v>88</v>
      </c>
      <c r="E65" s="78">
        <v>2</v>
      </c>
      <c r="F65" s="82">
        <v>0</v>
      </c>
      <c r="G65" s="72">
        <f t="shared" si="29"/>
        <v>2</v>
      </c>
      <c r="H65" s="83" t="s">
        <v>36</v>
      </c>
      <c r="I65" s="74"/>
      <c r="J65" s="77">
        <f t="shared" si="30"/>
        <v>0</v>
      </c>
      <c r="K65" s="74"/>
      <c r="L65" s="74">
        <f t="shared" si="31"/>
        <v>0</v>
      </c>
      <c r="M65" s="75">
        <f t="shared" si="32"/>
        <v>0</v>
      </c>
      <c r="N65" s="93"/>
      <c r="O65" s="79"/>
    </row>
    <row r="66" spans="1:15" s="80" customFormat="1" x14ac:dyDescent="0.2">
      <c r="A66" s="70">
        <f>IF(H66&lt;&gt;"",1+MAX($A$10:A65),"")</f>
        <v>49</v>
      </c>
      <c r="B66" s="91" t="s">
        <v>168</v>
      </c>
      <c r="C66" s="68"/>
      <c r="D66" s="69" t="s">
        <v>89</v>
      </c>
      <c r="E66" s="78">
        <v>16</v>
      </c>
      <c r="F66" s="82">
        <v>0</v>
      </c>
      <c r="G66" s="72">
        <f t="shared" si="29"/>
        <v>16</v>
      </c>
      <c r="H66" s="83" t="s">
        <v>36</v>
      </c>
      <c r="I66" s="74"/>
      <c r="J66" s="77">
        <f t="shared" si="30"/>
        <v>0</v>
      </c>
      <c r="K66" s="74"/>
      <c r="L66" s="74">
        <f t="shared" si="31"/>
        <v>0</v>
      </c>
      <c r="M66" s="75">
        <f t="shared" si="32"/>
        <v>0</v>
      </c>
      <c r="N66" s="93"/>
      <c r="O66" s="79"/>
    </row>
    <row r="67" spans="1:15" s="80" customFormat="1" x14ac:dyDescent="0.2">
      <c r="A67" s="70" t="str">
        <f>IF(H67&lt;&gt;"",1+MAX($A$10:A66),"")</f>
        <v/>
      </c>
      <c r="B67" s="91"/>
      <c r="C67" s="68"/>
      <c r="D67" s="98" t="s">
        <v>90</v>
      </c>
      <c r="E67" s="78"/>
      <c r="F67" s="82"/>
      <c r="G67" s="72"/>
      <c r="H67" s="83"/>
      <c r="I67" s="74"/>
      <c r="J67" s="77"/>
      <c r="K67" s="74"/>
      <c r="L67" s="74"/>
      <c r="M67" s="75"/>
      <c r="N67" s="93"/>
      <c r="O67" s="79"/>
    </row>
    <row r="68" spans="1:15" s="80" customFormat="1" x14ac:dyDescent="0.2">
      <c r="A68" s="70">
        <f>IF(H68&lt;&gt;"",1+MAX($A$10:A67),"")</f>
        <v>50</v>
      </c>
      <c r="B68" s="91" t="s">
        <v>168</v>
      </c>
      <c r="C68" s="68"/>
      <c r="D68" s="69" t="s">
        <v>91</v>
      </c>
      <c r="E68" s="78">
        <v>3</v>
      </c>
      <c r="F68" s="82">
        <v>0</v>
      </c>
      <c r="G68" s="72">
        <f t="shared" ref="G68:G70" si="33">CEILING(E68*(1+F68),1)</f>
        <v>3</v>
      </c>
      <c r="H68" s="83" t="s">
        <v>36</v>
      </c>
      <c r="I68" s="74"/>
      <c r="J68" s="77">
        <f t="shared" ref="J68:J70" si="34">I68*G68</f>
        <v>0</v>
      </c>
      <c r="K68" s="74"/>
      <c r="L68" s="74">
        <f t="shared" ref="L68:L70" si="35">K68*G68</f>
        <v>0</v>
      </c>
      <c r="M68" s="75">
        <f t="shared" ref="M68:M70" si="36">(I68+K68)*G68</f>
        <v>0</v>
      </c>
      <c r="N68" s="93"/>
      <c r="O68" s="79"/>
    </row>
    <row r="69" spans="1:15" s="80" customFormat="1" x14ac:dyDescent="0.2">
      <c r="A69" s="70">
        <f>IF(H69&lt;&gt;"",1+MAX($A$10:A68),"")</f>
        <v>51</v>
      </c>
      <c r="B69" s="91" t="s">
        <v>168</v>
      </c>
      <c r="C69" s="68"/>
      <c r="D69" s="69" t="s">
        <v>92</v>
      </c>
      <c r="E69" s="78">
        <v>7</v>
      </c>
      <c r="F69" s="82">
        <v>0</v>
      </c>
      <c r="G69" s="72">
        <f t="shared" si="33"/>
        <v>7</v>
      </c>
      <c r="H69" s="83" t="s">
        <v>36</v>
      </c>
      <c r="I69" s="74"/>
      <c r="J69" s="77">
        <f t="shared" si="34"/>
        <v>0</v>
      </c>
      <c r="K69" s="74"/>
      <c r="L69" s="74">
        <f t="shared" si="35"/>
        <v>0</v>
      </c>
      <c r="M69" s="75">
        <f t="shared" si="36"/>
        <v>0</v>
      </c>
      <c r="N69" s="93"/>
      <c r="O69" s="79"/>
    </row>
    <row r="70" spans="1:15" s="80" customFormat="1" x14ac:dyDescent="0.2">
      <c r="A70" s="70">
        <f>IF(H70&lt;&gt;"",1+MAX($A$10:A69),"")</f>
        <v>52</v>
      </c>
      <c r="B70" s="91" t="s">
        <v>168</v>
      </c>
      <c r="C70" s="68"/>
      <c r="D70" s="69" t="s">
        <v>93</v>
      </c>
      <c r="E70" s="78">
        <v>4</v>
      </c>
      <c r="F70" s="82">
        <v>0</v>
      </c>
      <c r="G70" s="72">
        <f t="shared" si="33"/>
        <v>4</v>
      </c>
      <c r="H70" s="83" t="s">
        <v>36</v>
      </c>
      <c r="I70" s="74"/>
      <c r="J70" s="77">
        <f t="shared" si="34"/>
        <v>0</v>
      </c>
      <c r="K70" s="74"/>
      <c r="L70" s="74">
        <f t="shared" si="35"/>
        <v>0</v>
      </c>
      <c r="M70" s="75">
        <f t="shared" si="36"/>
        <v>0</v>
      </c>
      <c r="N70" s="93"/>
      <c r="O70" s="79"/>
    </row>
    <row r="71" spans="1:15" s="80" customFormat="1" x14ac:dyDescent="0.2">
      <c r="A71" s="70" t="str">
        <f>IF(H71&lt;&gt;"",1+MAX($A$10:A70),"")</f>
        <v/>
      </c>
      <c r="B71" s="91"/>
      <c r="C71" s="68"/>
      <c r="D71" s="98" t="s">
        <v>94</v>
      </c>
      <c r="E71" s="78"/>
      <c r="F71" s="82"/>
      <c r="G71" s="72"/>
      <c r="H71" s="83"/>
      <c r="I71" s="74"/>
      <c r="J71" s="77"/>
      <c r="K71" s="74"/>
      <c r="L71" s="74"/>
      <c r="M71" s="75"/>
      <c r="N71" s="93"/>
      <c r="O71" s="79"/>
    </row>
    <row r="72" spans="1:15" s="80" customFormat="1" x14ac:dyDescent="0.2">
      <c r="A72" s="70">
        <f>IF(H72&lt;&gt;"",1+MAX($A$10:A71),"")</f>
        <v>53</v>
      </c>
      <c r="B72" s="91" t="s">
        <v>168</v>
      </c>
      <c r="C72" s="68"/>
      <c r="D72" s="69" t="s">
        <v>95</v>
      </c>
      <c r="E72" s="78">
        <v>8</v>
      </c>
      <c r="F72" s="82">
        <v>0</v>
      </c>
      <c r="G72" s="72">
        <f t="shared" ref="G72:G80" si="37">CEILING(E72*(1+F72),1)</f>
        <v>8</v>
      </c>
      <c r="H72" s="83" t="s">
        <v>36</v>
      </c>
      <c r="I72" s="74"/>
      <c r="J72" s="77">
        <f t="shared" ref="J72:J80" si="38">I72*G72</f>
        <v>0</v>
      </c>
      <c r="K72" s="74"/>
      <c r="L72" s="74">
        <f t="shared" ref="L72:L80" si="39">K72*G72</f>
        <v>0</v>
      </c>
      <c r="M72" s="75">
        <f t="shared" ref="M72:M80" si="40">(I72+K72)*G72</f>
        <v>0</v>
      </c>
      <c r="N72" s="93"/>
      <c r="O72" s="79"/>
    </row>
    <row r="73" spans="1:15" s="80" customFormat="1" x14ac:dyDescent="0.2">
      <c r="A73" s="70">
        <f>IF(H73&lt;&gt;"",1+MAX($A$10:A72),"")</f>
        <v>54</v>
      </c>
      <c r="B73" s="91" t="s">
        <v>168</v>
      </c>
      <c r="C73" s="68"/>
      <c r="D73" s="69" t="s">
        <v>96</v>
      </c>
      <c r="E73" s="78">
        <v>2</v>
      </c>
      <c r="F73" s="82">
        <v>0</v>
      </c>
      <c r="G73" s="72">
        <f t="shared" si="37"/>
        <v>2</v>
      </c>
      <c r="H73" s="83" t="s">
        <v>36</v>
      </c>
      <c r="I73" s="74"/>
      <c r="J73" s="77">
        <f t="shared" si="38"/>
        <v>0</v>
      </c>
      <c r="K73" s="74"/>
      <c r="L73" s="74">
        <f t="shared" si="39"/>
        <v>0</v>
      </c>
      <c r="M73" s="75">
        <f t="shared" si="40"/>
        <v>0</v>
      </c>
      <c r="N73" s="93"/>
      <c r="O73" s="79"/>
    </row>
    <row r="74" spans="1:15" s="80" customFormat="1" x14ac:dyDescent="0.2">
      <c r="A74" s="70">
        <f>IF(H74&lt;&gt;"",1+MAX($A$10:A73),"")</f>
        <v>55</v>
      </c>
      <c r="B74" s="91" t="s">
        <v>168</v>
      </c>
      <c r="C74" s="68"/>
      <c r="D74" s="69" t="s">
        <v>97</v>
      </c>
      <c r="E74" s="78">
        <v>2</v>
      </c>
      <c r="F74" s="82">
        <v>0</v>
      </c>
      <c r="G74" s="72">
        <f t="shared" si="37"/>
        <v>2</v>
      </c>
      <c r="H74" s="83" t="s">
        <v>36</v>
      </c>
      <c r="I74" s="74"/>
      <c r="J74" s="77">
        <f t="shared" si="38"/>
        <v>0</v>
      </c>
      <c r="K74" s="74"/>
      <c r="L74" s="74">
        <f t="shared" si="39"/>
        <v>0</v>
      </c>
      <c r="M74" s="75">
        <f t="shared" si="40"/>
        <v>0</v>
      </c>
      <c r="N74" s="93"/>
      <c r="O74" s="79"/>
    </row>
    <row r="75" spans="1:15" s="80" customFormat="1" x14ac:dyDescent="0.2">
      <c r="A75" s="70">
        <f>IF(H75&lt;&gt;"",1+MAX($A$10:A74),"")</f>
        <v>56</v>
      </c>
      <c r="B75" s="91" t="s">
        <v>168</v>
      </c>
      <c r="C75" s="68"/>
      <c r="D75" s="69" t="s">
        <v>98</v>
      </c>
      <c r="E75" s="78">
        <v>6</v>
      </c>
      <c r="F75" s="82">
        <v>0</v>
      </c>
      <c r="G75" s="72">
        <f t="shared" si="37"/>
        <v>6</v>
      </c>
      <c r="H75" s="83" t="s">
        <v>36</v>
      </c>
      <c r="I75" s="74"/>
      <c r="J75" s="77">
        <f t="shared" si="38"/>
        <v>0</v>
      </c>
      <c r="K75" s="74"/>
      <c r="L75" s="74">
        <f t="shared" si="39"/>
        <v>0</v>
      </c>
      <c r="M75" s="75">
        <f t="shared" si="40"/>
        <v>0</v>
      </c>
      <c r="N75" s="93"/>
      <c r="O75" s="79"/>
    </row>
    <row r="76" spans="1:15" s="80" customFormat="1" x14ac:dyDescent="0.2">
      <c r="A76" s="70">
        <f>IF(H76&lt;&gt;"",1+MAX($A$10:A75),"")</f>
        <v>57</v>
      </c>
      <c r="B76" s="91" t="s">
        <v>168</v>
      </c>
      <c r="C76" s="68"/>
      <c r="D76" s="69" t="s">
        <v>99</v>
      </c>
      <c r="E76" s="78">
        <v>11</v>
      </c>
      <c r="F76" s="82">
        <v>0</v>
      </c>
      <c r="G76" s="72">
        <f t="shared" si="37"/>
        <v>11</v>
      </c>
      <c r="H76" s="83" t="s">
        <v>36</v>
      </c>
      <c r="I76" s="74"/>
      <c r="J76" s="77">
        <f t="shared" si="38"/>
        <v>0</v>
      </c>
      <c r="K76" s="74"/>
      <c r="L76" s="74">
        <f t="shared" si="39"/>
        <v>0</v>
      </c>
      <c r="M76" s="75">
        <f t="shared" si="40"/>
        <v>0</v>
      </c>
      <c r="N76" s="93"/>
      <c r="O76" s="79"/>
    </row>
    <row r="77" spans="1:15" s="80" customFormat="1" x14ac:dyDescent="0.2">
      <c r="A77" s="70">
        <f>IF(H77&lt;&gt;"",1+MAX($A$10:A76),"")</f>
        <v>58</v>
      </c>
      <c r="B77" s="91" t="s">
        <v>168</v>
      </c>
      <c r="C77" s="68"/>
      <c r="D77" s="69" t="s">
        <v>100</v>
      </c>
      <c r="E77" s="78">
        <v>8</v>
      </c>
      <c r="F77" s="82">
        <v>0</v>
      </c>
      <c r="G77" s="72">
        <f t="shared" si="37"/>
        <v>8</v>
      </c>
      <c r="H77" s="83" t="s">
        <v>36</v>
      </c>
      <c r="I77" s="74"/>
      <c r="J77" s="77">
        <f t="shared" si="38"/>
        <v>0</v>
      </c>
      <c r="K77" s="74"/>
      <c r="L77" s="74">
        <f t="shared" si="39"/>
        <v>0</v>
      </c>
      <c r="M77" s="75">
        <f t="shared" si="40"/>
        <v>0</v>
      </c>
      <c r="N77" s="93"/>
      <c r="O77" s="79"/>
    </row>
    <row r="78" spans="1:15" s="80" customFormat="1" x14ac:dyDescent="0.2">
      <c r="A78" s="70">
        <f>IF(H78&lt;&gt;"",1+MAX($A$10:A77),"")</f>
        <v>59</v>
      </c>
      <c r="B78" s="91" t="s">
        <v>168</v>
      </c>
      <c r="C78" s="68"/>
      <c r="D78" s="69" t="s">
        <v>101</v>
      </c>
      <c r="E78" s="78">
        <v>8</v>
      </c>
      <c r="F78" s="82">
        <v>0</v>
      </c>
      <c r="G78" s="72">
        <f t="shared" si="37"/>
        <v>8</v>
      </c>
      <c r="H78" s="83" t="s">
        <v>36</v>
      </c>
      <c r="I78" s="74"/>
      <c r="J78" s="77">
        <f t="shared" si="38"/>
        <v>0</v>
      </c>
      <c r="K78" s="74"/>
      <c r="L78" s="74">
        <f t="shared" si="39"/>
        <v>0</v>
      </c>
      <c r="M78" s="75">
        <f t="shared" si="40"/>
        <v>0</v>
      </c>
      <c r="N78" s="93"/>
      <c r="O78" s="79"/>
    </row>
    <row r="79" spans="1:15" s="80" customFormat="1" x14ac:dyDescent="0.2">
      <c r="A79" s="70">
        <f>IF(H79&lt;&gt;"",1+MAX($A$10:A78),"")</f>
        <v>60</v>
      </c>
      <c r="B79" s="91" t="s">
        <v>168</v>
      </c>
      <c r="C79" s="68"/>
      <c r="D79" s="69" t="s">
        <v>102</v>
      </c>
      <c r="E79" s="78">
        <v>4</v>
      </c>
      <c r="F79" s="82">
        <v>0</v>
      </c>
      <c r="G79" s="72">
        <f t="shared" si="37"/>
        <v>4</v>
      </c>
      <c r="H79" s="83" t="s">
        <v>36</v>
      </c>
      <c r="I79" s="74"/>
      <c r="J79" s="77">
        <f t="shared" si="38"/>
        <v>0</v>
      </c>
      <c r="K79" s="74"/>
      <c r="L79" s="74">
        <f t="shared" si="39"/>
        <v>0</v>
      </c>
      <c r="M79" s="75">
        <f t="shared" si="40"/>
        <v>0</v>
      </c>
      <c r="N79" s="93"/>
      <c r="O79" s="79"/>
    </row>
    <row r="80" spans="1:15" s="80" customFormat="1" x14ac:dyDescent="0.2">
      <c r="A80" s="70">
        <f>IF(H80&lt;&gt;"",1+MAX($A$10:A79),"")</f>
        <v>61</v>
      </c>
      <c r="B80" s="91" t="s">
        <v>168</v>
      </c>
      <c r="C80" s="68"/>
      <c r="D80" s="69" t="s">
        <v>103</v>
      </c>
      <c r="E80" s="78">
        <v>14</v>
      </c>
      <c r="F80" s="82">
        <v>0</v>
      </c>
      <c r="G80" s="72">
        <f t="shared" si="37"/>
        <v>14</v>
      </c>
      <c r="H80" s="83" t="s">
        <v>36</v>
      </c>
      <c r="I80" s="74"/>
      <c r="J80" s="77">
        <f t="shared" si="38"/>
        <v>0</v>
      </c>
      <c r="K80" s="74"/>
      <c r="L80" s="74">
        <f t="shared" si="39"/>
        <v>0</v>
      </c>
      <c r="M80" s="75">
        <f t="shared" si="40"/>
        <v>0</v>
      </c>
      <c r="N80" s="93"/>
      <c r="O80" s="79"/>
    </row>
    <row r="81" spans="1:15" s="80" customFormat="1" x14ac:dyDescent="0.2">
      <c r="A81" s="70" t="str">
        <f>IF(H81&lt;&gt;"",1+MAX($A$10:A80),"")</f>
        <v/>
      </c>
      <c r="B81" s="91"/>
      <c r="C81" s="68"/>
      <c r="D81" s="98" t="s">
        <v>104</v>
      </c>
      <c r="E81" s="78"/>
      <c r="F81" s="82"/>
      <c r="G81" s="72"/>
      <c r="H81" s="83"/>
      <c r="I81" s="74"/>
      <c r="J81" s="77"/>
      <c r="K81" s="74"/>
      <c r="L81" s="74"/>
      <c r="M81" s="75"/>
      <c r="N81" s="93"/>
      <c r="O81" s="79"/>
    </row>
    <row r="82" spans="1:15" s="80" customFormat="1" x14ac:dyDescent="0.2">
      <c r="A82" s="70">
        <f>IF(H82&lt;&gt;"",1+MAX($A$10:A81),"")</f>
        <v>62</v>
      </c>
      <c r="B82" s="91" t="s">
        <v>168</v>
      </c>
      <c r="C82" s="68"/>
      <c r="D82" s="69" t="s">
        <v>105</v>
      </c>
      <c r="E82" s="78">
        <v>17</v>
      </c>
      <c r="F82" s="82">
        <v>0</v>
      </c>
      <c r="G82" s="72">
        <f t="shared" ref="G82:G86" si="41">CEILING(E82*(1+F82),1)</f>
        <v>17</v>
      </c>
      <c r="H82" s="83" t="s">
        <v>36</v>
      </c>
      <c r="I82" s="74"/>
      <c r="J82" s="77">
        <f t="shared" ref="J82:J86" si="42">I82*G82</f>
        <v>0</v>
      </c>
      <c r="K82" s="74"/>
      <c r="L82" s="74">
        <f t="shared" ref="L82:L86" si="43">K82*G82</f>
        <v>0</v>
      </c>
      <c r="M82" s="75">
        <f t="shared" ref="M82:M86" si="44">(I82+K82)*G82</f>
        <v>0</v>
      </c>
      <c r="N82" s="93"/>
      <c r="O82" s="79"/>
    </row>
    <row r="83" spans="1:15" s="80" customFormat="1" x14ac:dyDescent="0.2">
      <c r="A83" s="70">
        <f>IF(H83&lt;&gt;"",1+MAX($A$10:A82),"")</f>
        <v>63</v>
      </c>
      <c r="B83" s="91" t="s">
        <v>168</v>
      </c>
      <c r="C83" s="68"/>
      <c r="D83" s="69" t="s">
        <v>106</v>
      </c>
      <c r="E83" s="78">
        <v>20</v>
      </c>
      <c r="F83" s="82">
        <v>0</v>
      </c>
      <c r="G83" s="72">
        <f t="shared" si="41"/>
        <v>20</v>
      </c>
      <c r="H83" s="83" t="s">
        <v>36</v>
      </c>
      <c r="I83" s="74"/>
      <c r="J83" s="77">
        <f t="shared" si="42"/>
        <v>0</v>
      </c>
      <c r="K83" s="74"/>
      <c r="L83" s="74">
        <f t="shared" si="43"/>
        <v>0</v>
      </c>
      <c r="M83" s="75">
        <f t="shared" si="44"/>
        <v>0</v>
      </c>
      <c r="N83" s="93"/>
      <c r="O83" s="79"/>
    </row>
    <row r="84" spans="1:15" s="80" customFormat="1" x14ac:dyDescent="0.2">
      <c r="A84" s="70">
        <f>IF(H84&lt;&gt;"",1+MAX($A$10:A83),"")</f>
        <v>64</v>
      </c>
      <c r="B84" s="91" t="s">
        <v>168</v>
      </c>
      <c r="C84" s="68"/>
      <c r="D84" s="69" t="s">
        <v>107</v>
      </c>
      <c r="E84" s="78">
        <v>13</v>
      </c>
      <c r="F84" s="82">
        <v>0</v>
      </c>
      <c r="G84" s="72">
        <f t="shared" si="41"/>
        <v>13</v>
      </c>
      <c r="H84" s="83" t="s">
        <v>36</v>
      </c>
      <c r="I84" s="74"/>
      <c r="J84" s="77">
        <f t="shared" si="42"/>
        <v>0</v>
      </c>
      <c r="K84" s="74"/>
      <c r="L84" s="74">
        <f t="shared" si="43"/>
        <v>0</v>
      </c>
      <c r="M84" s="75">
        <f t="shared" si="44"/>
        <v>0</v>
      </c>
      <c r="N84" s="93"/>
      <c r="O84" s="79"/>
    </row>
    <row r="85" spans="1:15" s="80" customFormat="1" x14ac:dyDescent="0.2">
      <c r="A85" s="70">
        <f>IF(H85&lt;&gt;"",1+MAX($A$10:A84),"")</f>
        <v>65</v>
      </c>
      <c r="B85" s="91" t="s">
        <v>168</v>
      </c>
      <c r="C85" s="68"/>
      <c r="D85" s="69" t="s">
        <v>108</v>
      </c>
      <c r="E85" s="78">
        <v>19</v>
      </c>
      <c r="F85" s="82">
        <v>0</v>
      </c>
      <c r="G85" s="72">
        <f t="shared" si="41"/>
        <v>19</v>
      </c>
      <c r="H85" s="83" t="s">
        <v>36</v>
      </c>
      <c r="I85" s="74"/>
      <c r="J85" s="77">
        <f t="shared" si="42"/>
        <v>0</v>
      </c>
      <c r="K85" s="74"/>
      <c r="L85" s="74">
        <f t="shared" si="43"/>
        <v>0</v>
      </c>
      <c r="M85" s="75">
        <f t="shared" si="44"/>
        <v>0</v>
      </c>
      <c r="N85" s="93"/>
      <c r="O85" s="79"/>
    </row>
    <row r="86" spans="1:15" s="80" customFormat="1" x14ac:dyDescent="0.2">
      <c r="A86" s="70">
        <f>IF(H86&lt;&gt;"",1+MAX($A$10:A85),"")</f>
        <v>66</v>
      </c>
      <c r="B86" s="91" t="s">
        <v>168</v>
      </c>
      <c r="C86" s="68"/>
      <c r="D86" s="69" t="s">
        <v>109</v>
      </c>
      <c r="E86" s="78">
        <v>9</v>
      </c>
      <c r="F86" s="82">
        <v>0</v>
      </c>
      <c r="G86" s="72">
        <f t="shared" si="41"/>
        <v>9</v>
      </c>
      <c r="H86" s="83" t="s">
        <v>36</v>
      </c>
      <c r="I86" s="74"/>
      <c r="J86" s="77">
        <f t="shared" si="42"/>
        <v>0</v>
      </c>
      <c r="K86" s="74"/>
      <c r="L86" s="74">
        <f t="shared" si="43"/>
        <v>0</v>
      </c>
      <c r="M86" s="75">
        <f t="shared" si="44"/>
        <v>0</v>
      </c>
      <c r="N86" s="93"/>
      <c r="O86" s="79"/>
    </row>
    <row r="87" spans="1:15" s="80" customFormat="1" x14ac:dyDescent="0.2">
      <c r="A87" s="70" t="str">
        <f>IF(H87&lt;&gt;"",1+MAX($A$10:A86),"")</f>
        <v/>
      </c>
      <c r="B87" s="91"/>
      <c r="C87" s="68"/>
      <c r="D87" s="98" t="s">
        <v>110</v>
      </c>
      <c r="E87" s="78"/>
      <c r="F87" s="82"/>
      <c r="G87" s="72"/>
      <c r="H87" s="83"/>
      <c r="I87" s="74"/>
      <c r="J87" s="77"/>
      <c r="K87" s="74"/>
      <c r="L87" s="74"/>
      <c r="M87" s="75"/>
      <c r="N87" s="93"/>
      <c r="O87" s="79"/>
    </row>
    <row r="88" spans="1:15" s="80" customFormat="1" x14ac:dyDescent="0.2">
      <c r="A88" s="70">
        <f>IF(H88&lt;&gt;"",1+MAX($A$10:A87),"")</f>
        <v>67</v>
      </c>
      <c r="B88" s="91" t="s">
        <v>168</v>
      </c>
      <c r="C88" s="68"/>
      <c r="D88" s="69" t="s">
        <v>111</v>
      </c>
      <c r="E88" s="78">
        <v>4</v>
      </c>
      <c r="F88" s="82">
        <v>0</v>
      </c>
      <c r="G88" s="72">
        <f t="shared" ref="G88:G93" si="45">CEILING(E88*(1+F88),1)</f>
        <v>4</v>
      </c>
      <c r="H88" s="83" t="s">
        <v>36</v>
      </c>
      <c r="I88" s="74"/>
      <c r="J88" s="77">
        <f t="shared" ref="J88:J93" si="46">I88*G88</f>
        <v>0</v>
      </c>
      <c r="K88" s="74"/>
      <c r="L88" s="74">
        <f t="shared" ref="L88:L93" si="47">K88*G88</f>
        <v>0</v>
      </c>
      <c r="M88" s="75">
        <f t="shared" ref="M88:M93" si="48">(I88+K88)*G88</f>
        <v>0</v>
      </c>
      <c r="N88" s="93"/>
      <c r="O88" s="79"/>
    </row>
    <row r="89" spans="1:15" s="80" customFormat="1" x14ac:dyDescent="0.2">
      <c r="A89" s="70">
        <f>IF(H89&lt;&gt;"",1+MAX($A$10:A88),"")</f>
        <v>68</v>
      </c>
      <c r="B89" s="91" t="s">
        <v>168</v>
      </c>
      <c r="C89" s="68"/>
      <c r="D89" s="69" t="s">
        <v>112</v>
      </c>
      <c r="E89" s="78">
        <v>10</v>
      </c>
      <c r="F89" s="82">
        <v>0</v>
      </c>
      <c r="G89" s="72">
        <f t="shared" si="45"/>
        <v>10</v>
      </c>
      <c r="H89" s="83" t="s">
        <v>36</v>
      </c>
      <c r="I89" s="74"/>
      <c r="J89" s="77">
        <f t="shared" si="46"/>
        <v>0</v>
      </c>
      <c r="K89" s="74"/>
      <c r="L89" s="74">
        <f t="shared" si="47"/>
        <v>0</v>
      </c>
      <c r="M89" s="75">
        <f t="shared" si="48"/>
        <v>0</v>
      </c>
      <c r="N89" s="93"/>
      <c r="O89" s="79"/>
    </row>
    <row r="90" spans="1:15" s="80" customFormat="1" x14ac:dyDescent="0.2">
      <c r="A90" s="70">
        <f>IF(H90&lt;&gt;"",1+MAX($A$10:A89),"")</f>
        <v>69</v>
      </c>
      <c r="B90" s="91" t="s">
        <v>168</v>
      </c>
      <c r="C90" s="68"/>
      <c r="D90" s="69" t="s">
        <v>113</v>
      </c>
      <c r="E90" s="78">
        <v>12</v>
      </c>
      <c r="F90" s="82">
        <v>0</v>
      </c>
      <c r="G90" s="72">
        <f t="shared" si="45"/>
        <v>12</v>
      </c>
      <c r="H90" s="83" t="s">
        <v>36</v>
      </c>
      <c r="I90" s="74"/>
      <c r="J90" s="77">
        <f t="shared" si="46"/>
        <v>0</v>
      </c>
      <c r="K90" s="74"/>
      <c r="L90" s="74">
        <f t="shared" si="47"/>
        <v>0</v>
      </c>
      <c r="M90" s="75">
        <f t="shared" si="48"/>
        <v>0</v>
      </c>
      <c r="N90" s="93"/>
      <c r="O90" s="79"/>
    </row>
    <row r="91" spans="1:15" s="80" customFormat="1" x14ac:dyDescent="0.2">
      <c r="A91" s="70">
        <f>IF(H91&lt;&gt;"",1+MAX($A$10:A90),"")</f>
        <v>70</v>
      </c>
      <c r="B91" s="91" t="s">
        <v>168</v>
      </c>
      <c r="C91" s="68"/>
      <c r="D91" s="69" t="s">
        <v>114</v>
      </c>
      <c r="E91" s="78">
        <v>10</v>
      </c>
      <c r="F91" s="82">
        <v>0</v>
      </c>
      <c r="G91" s="72">
        <f t="shared" si="45"/>
        <v>10</v>
      </c>
      <c r="H91" s="83" t="s">
        <v>36</v>
      </c>
      <c r="I91" s="74"/>
      <c r="J91" s="77">
        <f t="shared" si="46"/>
        <v>0</v>
      </c>
      <c r="K91" s="74"/>
      <c r="L91" s="74">
        <f t="shared" si="47"/>
        <v>0</v>
      </c>
      <c r="M91" s="75">
        <f t="shared" si="48"/>
        <v>0</v>
      </c>
      <c r="N91" s="93"/>
      <c r="O91" s="79"/>
    </row>
    <row r="92" spans="1:15" s="80" customFormat="1" x14ac:dyDescent="0.2">
      <c r="A92" s="70">
        <f>IF(H92&lt;&gt;"",1+MAX($A$10:A91),"")</f>
        <v>71</v>
      </c>
      <c r="B92" s="91" t="s">
        <v>168</v>
      </c>
      <c r="C92" s="68"/>
      <c r="D92" s="69" t="s">
        <v>115</v>
      </c>
      <c r="E92" s="78">
        <v>7</v>
      </c>
      <c r="F92" s="82">
        <v>0</v>
      </c>
      <c r="G92" s="72">
        <f t="shared" si="45"/>
        <v>7</v>
      </c>
      <c r="H92" s="83" t="s">
        <v>36</v>
      </c>
      <c r="I92" s="74"/>
      <c r="J92" s="77">
        <f t="shared" si="46"/>
        <v>0</v>
      </c>
      <c r="K92" s="74"/>
      <c r="L92" s="74">
        <f t="shared" si="47"/>
        <v>0</v>
      </c>
      <c r="M92" s="75">
        <f t="shared" si="48"/>
        <v>0</v>
      </c>
      <c r="N92" s="93"/>
      <c r="O92" s="79"/>
    </row>
    <row r="93" spans="1:15" s="80" customFormat="1" x14ac:dyDescent="0.2">
      <c r="A93" s="70">
        <f>IF(H93&lt;&gt;"",1+MAX($A$10:A92),"")</f>
        <v>72</v>
      </c>
      <c r="B93" s="91" t="s">
        <v>168</v>
      </c>
      <c r="C93" s="68"/>
      <c r="D93" s="69" t="s">
        <v>116</v>
      </c>
      <c r="E93" s="78">
        <v>2</v>
      </c>
      <c r="F93" s="82">
        <v>0</v>
      </c>
      <c r="G93" s="72">
        <f t="shared" si="45"/>
        <v>2</v>
      </c>
      <c r="H93" s="83" t="s">
        <v>36</v>
      </c>
      <c r="I93" s="74"/>
      <c r="J93" s="77">
        <f t="shared" si="46"/>
        <v>0</v>
      </c>
      <c r="K93" s="74"/>
      <c r="L93" s="74">
        <f t="shared" si="47"/>
        <v>0</v>
      </c>
      <c r="M93" s="75">
        <f t="shared" si="48"/>
        <v>0</v>
      </c>
      <c r="N93" s="93"/>
      <c r="O93" s="79"/>
    </row>
    <row r="94" spans="1:15" s="80" customFormat="1" x14ac:dyDescent="0.2">
      <c r="A94" s="70" t="str">
        <f>IF(H94&lt;&gt;"",1+MAX($A$10:A93),"")</f>
        <v/>
      </c>
      <c r="B94" s="91"/>
      <c r="C94" s="68"/>
      <c r="D94" s="98" t="s">
        <v>117</v>
      </c>
      <c r="E94" s="78"/>
      <c r="F94" s="82"/>
      <c r="G94" s="72"/>
      <c r="H94" s="83"/>
      <c r="I94" s="74"/>
      <c r="J94" s="77"/>
      <c r="K94" s="74"/>
      <c r="L94" s="74"/>
      <c r="M94" s="75"/>
      <c r="N94" s="93"/>
      <c r="O94" s="79"/>
    </row>
    <row r="95" spans="1:15" s="80" customFormat="1" x14ac:dyDescent="0.2">
      <c r="A95" s="70">
        <f>IF(H95&lt;&gt;"",1+MAX($A$10:A94),"")</f>
        <v>73</v>
      </c>
      <c r="B95" s="91" t="s">
        <v>168</v>
      </c>
      <c r="C95" s="68"/>
      <c r="D95" s="69" t="s">
        <v>118</v>
      </c>
      <c r="E95" s="78">
        <v>16</v>
      </c>
      <c r="F95" s="82">
        <v>0</v>
      </c>
      <c r="G95" s="72">
        <f t="shared" ref="G95:G100" si="49">CEILING(E95*(1+F95),1)</f>
        <v>16</v>
      </c>
      <c r="H95" s="83" t="s">
        <v>36</v>
      </c>
      <c r="I95" s="74"/>
      <c r="J95" s="77">
        <f t="shared" ref="J95:J100" si="50">I95*G95</f>
        <v>0</v>
      </c>
      <c r="K95" s="74"/>
      <c r="L95" s="74">
        <f t="shared" ref="L95:L100" si="51">K95*G95</f>
        <v>0</v>
      </c>
      <c r="M95" s="75">
        <f t="shared" ref="M95:M100" si="52">(I95+K95)*G95</f>
        <v>0</v>
      </c>
      <c r="N95" s="93"/>
      <c r="O95" s="79"/>
    </row>
    <row r="96" spans="1:15" s="80" customFormat="1" x14ac:dyDescent="0.2">
      <c r="A96" s="70">
        <f>IF(H96&lt;&gt;"",1+MAX($A$10:A95),"")</f>
        <v>74</v>
      </c>
      <c r="B96" s="91" t="s">
        <v>168</v>
      </c>
      <c r="C96" s="68"/>
      <c r="D96" s="69" t="s">
        <v>119</v>
      </c>
      <c r="E96" s="78">
        <v>14</v>
      </c>
      <c r="F96" s="82">
        <v>0</v>
      </c>
      <c r="G96" s="72">
        <f t="shared" si="49"/>
        <v>14</v>
      </c>
      <c r="H96" s="83" t="s">
        <v>36</v>
      </c>
      <c r="I96" s="74"/>
      <c r="J96" s="77">
        <f t="shared" si="50"/>
        <v>0</v>
      </c>
      <c r="K96" s="74"/>
      <c r="L96" s="74">
        <f t="shared" si="51"/>
        <v>0</v>
      </c>
      <c r="M96" s="75">
        <f t="shared" si="52"/>
        <v>0</v>
      </c>
      <c r="N96" s="93"/>
      <c r="O96" s="79"/>
    </row>
    <row r="97" spans="1:15" s="80" customFormat="1" x14ac:dyDescent="0.2">
      <c r="A97" s="70">
        <f>IF(H97&lt;&gt;"",1+MAX($A$10:A96),"")</f>
        <v>75</v>
      </c>
      <c r="B97" s="91" t="s">
        <v>168</v>
      </c>
      <c r="C97" s="68"/>
      <c r="D97" s="69" t="s">
        <v>120</v>
      </c>
      <c r="E97" s="78">
        <v>31</v>
      </c>
      <c r="F97" s="82">
        <v>0</v>
      </c>
      <c r="G97" s="72">
        <f t="shared" si="49"/>
        <v>31</v>
      </c>
      <c r="H97" s="83" t="s">
        <v>36</v>
      </c>
      <c r="I97" s="74"/>
      <c r="J97" s="77">
        <f t="shared" si="50"/>
        <v>0</v>
      </c>
      <c r="K97" s="74"/>
      <c r="L97" s="74">
        <f t="shared" si="51"/>
        <v>0</v>
      </c>
      <c r="M97" s="75">
        <f t="shared" si="52"/>
        <v>0</v>
      </c>
      <c r="N97" s="93"/>
      <c r="O97" s="79"/>
    </row>
    <row r="98" spans="1:15" s="80" customFormat="1" x14ac:dyDescent="0.2">
      <c r="A98" s="70">
        <f>IF(H98&lt;&gt;"",1+MAX($A$10:A97),"")</f>
        <v>76</v>
      </c>
      <c r="B98" s="91" t="s">
        <v>168</v>
      </c>
      <c r="C98" s="68"/>
      <c r="D98" s="69" t="s">
        <v>121</v>
      </c>
      <c r="E98" s="78">
        <v>1</v>
      </c>
      <c r="F98" s="82">
        <v>0</v>
      </c>
      <c r="G98" s="72">
        <f t="shared" si="49"/>
        <v>1</v>
      </c>
      <c r="H98" s="83" t="s">
        <v>36</v>
      </c>
      <c r="I98" s="74"/>
      <c r="J98" s="77">
        <f t="shared" si="50"/>
        <v>0</v>
      </c>
      <c r="K98" s="74"/>
      <c r="L98" s="74">
        <f t="shared" si="51"/>
        <v>0</v>
      </c>
      <c r="M98" s="75">
        <f t="shared" si="52"/>
        <v>0</v>
      </c>
      <c r="N98" s="93"/>
      <c r="O98" s="79"/>
    </row>
    <row r="99" spans="1:15" s="80" customFormat="1" x14ac:dyDescent="0.2">
      <c r="A99" s="70">
        <f>IF(H99&lt;&gt;"",1+MAX($A$10:A98),"")</f>
        <v>77</v>
      </c>
      <c r="B99" s="91" t="s">
        <v>168</v>
      </c>
      <c r="C99" s="68"/>
      <c r="D99" s="69" t="s">
        <v>122</v>
      </c>
      <c r="E99" s="78">
        <v>25</v>
      </c>
      <c r="F99" s="82">
        <v>0</v>
      </c>
      <c r="G99" s="72">
        <f t="shared" si="49"/>
        <v>25</v>
      </c>
      <c r="H99" s="83" t="s">
        <v>36</v>
      </c>
      <c r="I99" s="74"/>
      <c r="J99" s="77">
        <f t="shared" si="50"/>
        <v>0</v>
      </c>
      <c r="K99" s="74"/>
      <c r="L99" s="74">
        <f t="shared" si="51"/>
        <v>0</v>
      </c>
      <c r="M99" s="75">
        <f t="shared" si="52"/>
        <v>0</v>
      </c>
      <c r="N99" s="93"/>
      <c r="O99" s="79"/>
    </row>
    <row r="100" spans="1:15" s="80" customFormat="1" x14ac:dyDescent="0.2">
      <c r="A100" s="70">
        <f>IF(H100&lt;&gt;"",1+MAX($A$10:A99),"")</f>
        <v>78</v>
      </c>
      <c r="B100" s="91" t="s">
        <v>168</v>
      </c>
      <c r="C100" s="68"/>
      <c r="D100" s="69" t="s">
        <v>123</v>
      </c>
      <c r="E100" s="78">
        <v>25</v>
      </c>
      <c r="F100" s="82">
        <v>0</v>
      </c>
      <c r="G100" s="72">
        <f t="shared" si="49"/>
        <v>25</v>
      </c>
      <c r="H100" s="83" t="s">
        <v>36</v>
      </c>
      <c r="I100" s="74"/>
      <c r="J100" s="77">
        <f t="shared" si="50"/>
        <v>0</v>
      </c>
      <c r="K100" s="74"/>
      <c r="L100" s="74">
        <f t="shared" si="51"/>
        <v>0</v>
      </c>
      <c r="M100" s="75">
        <f t="shared" si="52"/>
        <v>0</v>
      </c>
      <c r="N100" s="93"/>
      <c r="O100" s="79"/>
    </row>
    <row r="101" spans="1:15" s="80" customFormat="1" x14ac:dyDescent="0.2">
      <c r="A101" s="70" t="str">
        <f>IF(H101&lt;&gt;"",1+MAX($A$10:A100),"")</f>
        <v/>
      </c>
      <c r="B101" s="91"/>
      <c r="C101" s="68"/>
      <c r="D101" s="98" t="s">
        <v>124</v>
      </c>
      <c r="E101" s="78"/>
      <c r="F101" s="82"/>
      <c r="G101" s="72"/>
      <c r="H101" s="83"/>
      <c r="I101" s="74"/>
      <c r="J101" s="77"/>
      <c r="K101" s="74"/>
      <c r="L101" s="74"/>
      <c r="M101" s="75"/>
      <c r="N101" s="93"/>
      <c r="O101" s="79"/>
    </row>
    <row r="102" spans="1:15" s="80" customFormat="1" x14ac:dyDescent="0.2">
      <c r="A102" s="70">
        <f>IF(H102&lt;&gt;"",1+MAX($A$10:A101),"")</f>
        <v>79</v>
      </c>
      <c r="B102" s="91" t="s">
        <v>168</v>
      </c>
      <c r="C102" s="68"/>
      <c r="D102" s="69" t="s">
        <v>125</v>
      </c>
      <c r="E102" s="78">
        <v>55</v>
      </c>
      <c r="F102" s="82">
        <v>0</v>
      </c>
      <c r="G102" s="72">
        <f t="shared" ref="G102:G103" si="53">CEILING(E102*(1+F102),1)</f>
        <v>55</v>
      </c>
      <c r="H102" s="83" t="s">
        <v>36</v>
      </c>
      <c r="I102" s="74"/>
      <c r="J102" s="77">
        <f t="shared" ref="J102:J103" si="54">I102*G102</f>
        <v>0</v>
      </c>
      <c r="K102" s="74"/>
      <c r="L102" s="74">
        <f t="shared" ref="L102:L103" si="55">K102*G102</f>
        <v>0</v>
      </c>
      <c r="M102" s="75">
        <f t="shared" ref="M102:M103" si="56">(I102+K102)*G102</f>
        <v>0</v>
      </c>
      <c r="N102" s="93"/>
      <c r="O102" s="79"/>
    </row>
    <row r="103" spans="1:15" s="80" customFormat="1" x14ac:dyDescent="0.2">
      <c r="A103" s="70">
        <f>IF(H103&lt;&gt;"",1+MAX($A$10:A102),"")</f>
        <v>80</v>
      </c>
      <c r="B103" s="91" t="s">
        <v>168</v>
      </c>
      <c r="C103" s="68"/>
      <c r="D103" s="69" t="s">
        <v>126</v>
      </c>
      <c r="E103" s="78">
        <v>66</v>
      </c>
      <c r="F103" s="82">
        <v>0</v>
      </c>
      <c r="G103" s="72">
        <f t="shared" si="53"/>
        <v>66</v>
      </c>
      <c r="H103" s="83" t="s">
        <v>36</v>
      </c>
      <c r="I103" s="74"/>
      <c r="J103" s="77">
        <f t="shared" si="54"/>
        <v>0</v>
      </c>
      <c r="K103" s="74"/>
      <c r="L103" s="74">
        <f t="shared" si="55"/>
        <v>0</v>
      </c>
      <c r="M103" s="75">
        <f t="shared" si="56"/>
        <v>0</v>
      </c>
      <c r="N103" s="93"/>
      <c r="O103" s="79"/>
    </row>
    <row r="104" spans="1:15" s="80" customFormat="1" x14ac:dyDescent="0.2">
      <c r="A104" s="70" t="str">
        <f>IF(H104&lt;&gt;"",1+MAX($A$10:A103),"")</f>
        <v/>
      </c>
      <c r="B104" s="91"/>
      <c r="C104" s="68"/>
      <c r="D104" s="98" t="s">
        <v>127</v>
      </c>
      <c r="E104" s="78"/>
      <c r="F104" s="82"/>
      <c r="G104" s="72"/>
      <c r="H104" s="83"/>
      <c r="I104" s="74"/>
      <c r="J104" s="77"/>
      <c r="K104" s="74"/>
      <c r="L104" s="74"/>
      <c r="M104" s="75"/>
      <c r="N104" s="93"/>
      <c r="O104" s="79"/>
    </row>
    <row r="105" spans="1:15" s="80" customFormat="1" x14ac:dyDescent="0.2">
      <c r="A105" s="70">
        <f>IF(H105&lt;&gt;"",1+MAX($A$10:A104),"")</f>
        <v>81</v>
      </c>
      <c r="B105" s="91" t="s">
        <v>168</v>
      </c>
      <c r="C105" s="68"/>
      <c r="D105" s="69" t="s">
        <v>128</v>
      </c>
      <c r="E105" s="78">
        <v>20</v>
      </c>
      <c r="F105" s="82">
        <v>0</v>
      </c>
      <c r="G105" s="72">
        <f t="shared" ref="G105:G107" si="57">CEILING(E105*(1+F105),1)</f>
        <v>20</v>
      </c>
      <c r="H105" s="83" t="s">
        <v>36</v>
      </c>
      <c r="I105" s="74"/>
      <c r="J105" s="77">
        <f t="shared" ref="J105:J107" si="58">I105*G105</f>
        <v>0</v>
      </c>
      <c r="K105" s="74"/>
      <c r="L105" s="74">
        <f t="shared" ref="L105:L107" si="59">K105*G105</f>
        <v>0</v>
      </c>
      <c r="M105" s="75">
        <f t="shared" ref="M105:M107" si="60">(I105+K105)*G105</f>
        <v>0</v>
      </c>
      <c r="N105" s="93"/>
      <c r="O105" s="79"/>
    </row>
    <row r="106" spans="1:15" s="80" customFormat="1" x14ac:dyDescent="0.2">
      <c r="A106" s="70">
        <f>IF(H106&lt;&gt;"",1+MAX($A$10:A105),"")</f>
        <v>82</v>
      </c>
      <c r="B106" s="91" t="s">
        <v>168</v>
      </c>
      <c r="C106" s="68"/>
      <c r="D106" s="69" t="s">
        <v>129</v>
      </c>
      <c r="E106" s="78">
        <v>338</v>
      </c>
      <c r="F106" s="82">
        <v>0</v>
      </c>
      <c r="G106" s="72">
        <f t="shared" si="57"/>
        <v>338</v>
      </c>
      <c r="H106" s="83" t="s">
        <v>36</v>
      </c>
      <c r="I106" s="74"/>
      <c r="J106" s="77">
        <f t="shared" si="58"/>
        <v>0</v>
      </c>
      <c r="K106" s="74"/>
      <c r="L106" s="74">
        <f t="shared" si="59"/>
        <v>0</v>
      </c>
      <c r="M106" s="75">
        <f t="shared" si="60"/>
        <v>0</v>
      </c>
      <c r="N106" s="93"/>
      <c r="O106" s="79"/>
    </row>
    <row r="107" spans="1:15" s="80" customFormat="1" x14ac:dyDescent="0.2">
      <c r="A107" s="70">
        <f>IF(H107&lt;&gt;"",1+MAX($A$10:A106),"")</f>
        <v>83</v>
      </c>
      <c r="B107" s="91" t="s">
        <v>168</v>
      </c>
      <c r="C107" s="68"/>
      <c r="D107" s="69" t="s">
        <v>130</v>
      </c>
      <c r="E107" s="78">
        <v>26</v>
      </c>
      <c r="F107" s="82">
        <v>0</v>
      </c>
      <c r="G107" s="72">
        <f t="shared" si="57"/>
        <v>26</v>
      </c>
      <c r="H107" s="83" t="s">
        <v>36</v>
      </c>
      <c r="I107" s="74"/>
      <c r="J107" s="77">
        <f t="shared" si="58"/>
        <v>0</v>
      </c>
      <c r="K107" s="74"/>
      <c r="L107" s="74">
        <f t="shared" si="59"/>
        <v>0</v>
      </c>
      <c r="M107" s="75">
        <f t="shared" si="60"/>
        <v>0</v>
      </c>
      <c r="N107" s="93"/>
      <c r="O107" s="79"/>
    </row>
    <row r="108" spans="1:15" s="80" customFormat="1" x14ac:dyDescent="0.2">
      <c r="A108" s="70" t="str">
        <f>IF(H108&lt;&gt;"",1+MAX($A$10:A107),"")</f>
        <v/>
      </c>
      <c r="B108" s="91"/>
      <c r="C108" s="68"/>
      <c r="D108" s="98" t="s">
        <v>131</v>
      </c>
      <c r="E108" s="78"/>
      <c r="F108" s="82"/>
      <c r="G108" s="72"/>
      <c r="H108" s="83"/>
      <c r="I108" s="74"/>
      <c r="J108" s="77"/>
      <c r="K108" s="74"/>
      <c r="L108" s="74"/>
      <c r="M108" s="75"/>
      <c r="N108" s="93"/>
      <c r="O108" s="79"/>
    </row>
    <row r="109" spans="1:15" s="80" customFormat="1" x14ac:dyDescent="0.2">
      <c r="A109" s="70">
        <f>IF(H109&lt;&gt;"",1+MAX($A$10:A108),"")</f>
        <v>84</v>
      </c>
      <c r="B109" s="91" t="s">
        <v>168</v>
      </c>
      <c r="C109" s="68"/>
      <c r="D109" s="69" t="s">
        <v>132</v>
      </c>
      <c r="E109" s="78">
        <v>92</v>
      </c>
      <c r="F109" s="82">
        <v>0</v>
      </c>
      <c r="G109" s="72">
        <f t="shared" ref="G109:G110" si="61">CEILING(E109*(1+F109),1)</f>
        <v>92</v>
      </c>
      <c r="H109" s="83" t="s">
        <v>36</v>
      </c>
      <c r="I109" s="74"/>
      <c r="J109" s="77">
        <f t="shared" ref="J109:J110" si="62">I109*G109</f>
        <v>0</v>
      </c>
      <c r="K109" s="74"/>
      <c r="L109" s="74">
        <f t="shared" ref="L109:L110" si="63">K109*G109</f>
        <v>0</v>
      </c>
      <c r="M109" s="75">
        <f t="shared" ref="M109:M110" si="64">(I109+K109)*G109</f>
        <v>0</v>
      </c>
      <c r="N109" s="93"/>
      <c r="O109" s="79"/>
    </row>
    <row r="110" spans="1:15" s="80" customFormat="1" x14ac:dyDescent="0.2">
      <c r="A110" s="70">
        <f>IF(H110&lt;&gt;"",1+MAX($A$10:A109),"")</f>
        <v>85</v>
      </c>
      <c r="B110" s="91" t="s">
        <v>168</v>
      </c>
      <c r="C110" s="68"/>
      <c r="D110" s="69" t="s">
        <v>133</v>
      </c>
      <c r="E110" s="78">
        <v>13</v>
      </c>
      <c r="F110" s="82">
        <v>0</v>
      </c>
      <c r="G110" s="72">
        <f t="shared" si="61"/>
        <v>13</v>
      </c>
      <c r="H110" s="83" t="s">
        <v>36</v>
      </c>
      <c r="I110" s="74"/>
      <c r="J110" s="77">
        <f t="shared" si="62"/>
        <v>0</v>
      </c>
      <c r="K110" s="74"/>
      <c r="L110" s="74">
        <f t="shared" si="63"/>
        <v>0</v>
      </c>
      <c r="M110" s="75">
        <f t="shared" si="64"/>
        <v>0</v>
      </c>
      <c r="N110" s="93"/>
      <c r="O110" s="79"/>
    </row>
    <row r="111" spans="1:15" s="80" customFormat="1" x14ac:dyDescent="0.2">
      <c r="A111" s="84" t="str">
        <f>IF(H111&lt;&gt;"",1+MAX($A$10:A110),"")</f>
        <v/>
      </c>
      <c r="B111" s="85"/>
      <c r="C111" s="86" t="s">
        <v>45</v>
      </c>
      <c r="D111" s="84" t="s">
        <v>46</v>
      </c>
      <c r="E111" s="87"/>
      <c r="F111" s="88"/>
      <c r="G111" s="88"/>
      <c r="H111" s="89"/>
      <c r="I111" s="89"/>
      <c r="J111" s="89"/>
      <c r="K111" s="89"/>
      <c r="L111" s="89"/>
      <c r="M111" s="89"/>
      <c r="N111" s="90">
        <f>SUM(M112:M153)</f>
        <v>0</v>
      </c>
      <c r="O111" s="79"/>
    </row>
    <row r="112" spans="1:15" s="80" customFormat="1" x14ac:dyDescent="0.2">
      <c r="A112" s="70" t="str">
        <f>IF(H112&lt;&gt;"",1+MAX($A$10:A111),"")</f>
        <v/>
      </c>
      <c r="B112" s="70"/>
      <c r="C112" s="68"/>
      <c r="D112" s="97" t="s">
        <v>138</v>
      </c>
      <c r="E112" s="96"/>
      <c r="F112" s="92"/>
      <c r="G112" s="78"/>
      <c r="H112" s="73"/>
      <c r="I112" s="74"/>
      <c r="J112" s="74"/>
      <c r="K112" s="74"/>
      <c r="L112" s="74"/>
      <c r="M112" s="75"/>
      <c r="N112" s="93"/>
      <c r="O112" s="79"/>
    </row>
    <row r="113" spans="1:15" s="80" customFormat="1" x14ac:dyDescent="0.2">
      <c r="A113" s="70">
        <f>IF(H113&lt;&gt;"",1+MAX($A$10:A112),"")</f>
        <v>86</v>
      </c>
      <c r="B113" s="94" t="s">
        <v>169</v>
      </c>
      <c r="C113" s="95"/>
      <c r="D113" s="101" t="s">
        <v>170</v>
      </c>
      <c r="E113" s="96">
        <v>334</v>
      </c>
      <c r="F113" s="82">
        <v>0.05</v>
      </c>
      <c r="G113" s="72">
        <f t="shared" ref="G113" si="65">CEILING(E113*(1+F113),1)</f>
        <v>351</v>
      </c>
      <c r="H113" s="83" t="s">
        <v>39</v>
      </c>
      <c r="I113" s="74"/>
      <c r="J113" s="77">
        <f t="shared" ref="J113" si="66">I113*G113</f>
        <v>0</v>
      </c>
      <c r="K113" s="74"/>
      <c r="L113" s="74">
        <f t="shared" ref="L113" si="67">K113*G113</f>
        <v>0</v>
      </c>
      <c r="M113" s="75">
        <f t="shared" ref="M113" si="68">(I113+K113)*G113</f>
        <v>0</v>
      </c>
      <c r="N113" s="93"/>
      <c r="O113" s="79"/>
    </row>
    <row r="114" spans="1:15" s="80" customFormat="1" x14ac:dyDescent="0.2">
      <c r="A114" s="70">
        <f>IF(H114&lt;&gt;"",1+MAX($A$10:A113),"")</f>
        <v>87</v>
      </c>
      <c r="B114" s="94" t="s">
        <v>169</v>
      </c>
      <c r="C114" s="68"/>
      <c r="D114" s="101" t="s">
        <v>171</v>
      </c>
      <c r="E114" s="96">
        <v>325</v>
      </c>
      <c r="F114" s="82">
        <v>0.05</v>
      </c>
      <c r="G114" s="72">
        <f t="shared" ref="G114:G126" si="69">CEILING(E114*(1+F114),1)</f>
        <v>342</v>
      </c>
      <c r="H114" s="83" t="s">
        <v>39</v>
      </c>
      <c r="I114" s="74"/>
      <c r="J114" s="77">
        <f t="shared" ref="J114:J126" si="70">I114*G114</f>
        <v>0</v>
      </c>
      <c r="K114" s="74"/>
      <c r="L114" s="74">
        <f t="shared" ref="L114:L126" si="71">K114*G114</f>
        <v>0</v>
      </c>
      <c r="M114" s="75">
        <f t="shared" ref="M114:M126" si="72">(I114+K114)*G114</f>
        <v>0</v>
      </c>
      <c r="N114" s="93"/>
      <c r="O114" s="79"/>
    </row>
    <row r="115" spans="1:15" s="80" customFormat="1" x14ac:dyDescent="0.2">
      <c r="A115" s="70">
        <f>IF(H115&lt;&gt;"",1+MAX($A$10:A114),"")</f>
        <v>88</v>
      </c>
      <c r="B115" s="94" t="s">
        <v>169</v>
      </c>
      <c r="C115" s="68"/>
      <c r="D115" s="101" t="s">
        <v>172</v>
      </c>
      <c r="E115" s="96">
        <v>163</v>
      </c>
      <c r="F115" s="82">
        <v>0.05</v>
      </c>
      <c r="G115" s="72">
        <f t="shared" si="69"/>
        <v>172</v>
      </c>
      <c r="H115" s="83" t="s">
        <v>39</v>
      </c>
      <c r="I115" s="74"/>
      <c r="J115" s="77">
        <f t="shared" si="70"/>
        <v>0</v>
      </c>
      <c r="K115" s="74"/>
      <c r="L115" s="74">
        <f t="shared" si="71"/>
        <v>0</v>
      </c>
      <c r="M115" s="75">
        <f t="shared" si="72"/>
        <v>0</v>
      </c>
      <c r="N115" s="93"/>
      <c r="O115" s="79"/>
    </row>
    <row r="116" spans="1:15" s="80" customFormat="1" x14ac:dyDescent="0.2">
      <c r="A116" s="70">
        <f>IF(H116&lt;&gt;"",1+MAX($A$10:A115),"")</f>
        <v>89</v>
      </c>
      <c r="B116" s="94" t="s">
        <v>169</v>
      </c>
      <c r="C116" s="68"/>
      <c r="D116" s="101" t="s">
        <v>173</v>
      </c>
      <c r="E116" s="96">
        <v>291</v>
      </c>
      <c r="F116" s="82">
        <v>0.05</v>
      </c>
      <c r="G116" s="72">
        <f t="shared" si="69"/>
        <v>306</v>
      </c>
      <c r="H116" s="83" t="s">
        <v>39</v>
      </c>
      <c r="I116" s="74"/>
      <c r="J116" s="77">
        <f t="shared" si="70"/>
        <v>0</v>
      </c>
      <c r="K116" s="74"/>
      <c r="L116" s="74">
        <f t="shared" si="71"/>
        <v>0</v>
      </c>
      <c r="M116" s="75">
        <f t="shared" si="72"/>
        <v>0</v>
      </c>
      <c r="N116" s="93"/>
      <c r="O116" s="79"/>
    </row>
    <row r="117" spans="1:15" s="80" customFormat="1" x14ac:dyDescent="0.2">
      <c r="A117" s="70">
        <f>IF(H117&lt;&gt;"",1+MAX($A$10:A116),"")</f>
        <v>90</v>
      </c>
      <c r="B117" s="94" t="s">
        <v>169</v>
      </c>
      <c r="C117" s="68"/>
      <c r="D117" s="101" t="s">
        <v>174</v>
      </c>
      <c r="E117" s="96">
        <v>134</v>
      </c>
      <c r="F117" s="82">
        <v>0.05</v>
      </c>
      <c r="G117" s="72">
        <f t="shared" si="69"/>
        <v>141</v>
      </c>
      <c r="H117" s="83" t="s">
        <v>39</v>
      </c>
      <c r="I117" s="74"/>
      <c r="J117" s="77">
        <f t="shared" si="70"/>
        <v>0</v>
      </c>
      <c r="K117" s="74"/>
      <c r="L117" s="74">
        <f t="shared" si="71"/>
        <v>0</v>
      </c>
      <c r="M117" s="75">
        <f t="shared" si="72"/>
        <v>0</v>
      </c>
      <c r="N117" s="93"/>
      <c r="O117" s="79"/>
    </row>
    <row r="118" spans="1:15" s="80" customFormat="1" x14ac:dyDescent="0.2">
      <c r="A118" s="70">
        <f>IF(H118&lt;&gt;"",1+MAX($A$10:A117),"")</f>
        <v>91</v>
      </c>
      <c r="B118" s="94" t="s">
        <v>169</v>
      </c>
      <c r="C118" s="68"/>
      <c r="D118" s="101" t="s">
        <v>175</v>
      </c>
      <c r="E118" s="96">
        <v>390</v>
      </c>
      <c r="F118" s="82">
        <v>0.05</v>
      </c>
      <c r="G118" s="72">
        <f t="shared" si="69"/>
        <v>410</v>
      </c>
      <c r="H118" s="83" t="s">
        <v>39</v>
      </c>
      <c r="I118" s="74"/>
      <c r="J118" s="77">
        <f t="shared" si="70"/>
        <v>0</v>
      </c>
      <c r="K118" s="74"/>
      <c r="L118" s="74">
        <f t="shared" si="71"/>
        <v>0</v>
      </c>
      <c r="M118" s="75">
        <f t="shared" si="72"/>
        <v>0</v>
      </c>
      <c r="N118" s="93"/>
      <c r="O118" s="79"/>
    </row>
    <row r="119" spans="1:15" s="80" customFormat="1" x14ac:dyDescent="0.2">
      <c r="A119" s="70">
        <f>IF(H119&lt;&gt;"",1+MAX($A$10:A118),"")</f>
        <v>92</v>
      </c>
      <c r="B119" s="94" t="s">
        <v>169</v>
      </c>
      <c r="C119" s="68"/>
      <c r="D119" s="101" t="s">
        <v>176</v>
      </c>
      <c r="E119" s="96">
        <v>935</v>
      </c>
      <c r="F119" s="82">
        <v>0.05</v>
      </c>
      <c r="G119" s="72">
        <f t="shared" si="69"/>
        <v>982</v>
      </c>
      <c r="H119" s="83" t="s">
        <v>39</v>
      </c>
      <c r="I119" s="74"/>
      <c r="J119" s="77">
        <f t="shared" si="70"/>
        <v>0</v>
      </c>
      <c r="K119" s="74"/>
      <c r="L119" s="74">
        <f t="shared" si="71"/>
        <v>0</v>
      </c>
      <c r="M119" s="75">
        <f t="shared" si="72"/>
        <v>0</v>
      </c>
      <c r="N119" s="93"/>
      <c r="O119" s="79"/>
    </row>
    <row r="120" spans="1:15" s="80" customFormat="1" x14ac:dyDescent="0.2">
      <c r="A120" s="70">
        <f>IF(H120&lt;&gt;"",1+MAX($A$10:A119),"")</f>
        <v>93</v>
      </c>
      <c r="B120" s="94" t="s">
        <v>169</v>
      </c>
      <c r="C120" s="68"/>
      <c r="D120" s="101" t="s">
        <v>177</v>
      </c>
      <c r="E120" s="96">
        <v>14</v>
      </c>
      <c r="F120" s="82">
        <v>0.05</v>
      </c>
      <c r="G120" s="72">
        <f t="shared" si="69"/>
        <v>15</v>
      </c>
      <c r="H120" s="83" t="s">
        <v>39</v>
      </c>
      <c r="I120" s="74"/>
      <c r="J120" s="77">
        <f t="shared" si="70"/>
        <v>0</v>
      </c>
      <c r="K120" s="74"/>
      <c r="L120" s="74">
        <f t="shared" si="71"/>
        <v>0</v>
      </c>
      <c r="M120" s="75">
        <f t="shared" si="72"/>
        <v>0</v>
      </c>
      <c r="N120" s="93"/>
      <c r="O120" s="79"/>
    </row>
    <row r="121" spans="1:15" s="80" customFormat="1" x14ac:dyDescent="0.2">
      <c r="A121" s="70">
        <f>IF(H121&lt;&gt;"",1+MAX($A$10:A120),"")</f>
        <v>94</v>
      </c>
      <c r="B121" s="94" t="s">
        <v>169</v>
      </c>
      <c r="C121" s="68"/>
      <c r="D121" s="101" t="s">
        <v>178</v>
      </c>
      <c r="E121" s="96">
        <v>74</v>
      </c>
      <c r="F121" s="82">
        <v>0.05</v>
      </c>
      <c r="G121" s="72">
        <f t="shared" si="69"/>
        <v>78</v>
      </c>
      <c r="H121" s="83" t="s">
        <v>39</v>
      </c>
      <c r="I121" s="74"/>
      <c r="J121" s="77">
        <f t="shared" si="70"/>
        <v>0</v>
      </c>
      <c r="K121" s="74"/>
      <c r="L121" s="74">
        <f t="shared" si="71"/>
        <v>0</v>
      </c>
      <c r="M121" s="75">
        <f t="shared" si="72"/>
        <v>0</v>
      </c>
      <c r="N121" s="93"/>
      <c r="O121" s="79"/>
    </row>
    <row r="122" spans="1:15" s="80" customFormat="1" x14ac:dyDescent="0.2">
      <c r="A122" s="70">
        <f>IF(H122&lt;&gt;"",1+MAX($A$10:A121),"")</f>
        <v>95</v>
      </c>
      <c r="B122" s="94" t="s">
        <v>169</v>
      </c>
      <c r="C122" s="68"/>
      <c r="D122" s="101" t="s">
        <v>179</v>
      </c>
      <c r="E122" s="96">
        <v>145</v>
      </c>
      <c r="F122" s="82">
        <v>0.05</v>
      </c>
      <c r="G122" s="72">
        <f t="shared" si="69"/>
        <v>153</v>
      </c>
      <c r="H122" s="83" t="s">
        <v>39</v>
      </c>
      <c r="I122" s="74"/>
      <c r="J122" s="77">
        <f t="shared" si="70"/>
        <v>0</v>
      </c>
      <c r="K122" s="74"/>
      <c r="L122" s="74">
        <f t="shared" si="71"/>
        <v>0</v>
      </c>
      <c r="M122" s="75">
        <f t="shared" si="72"/>
        <v>0</v>
      </c>
      <c r="N122" s="93"/>
      <c r="O122" s="79"/>
    </row>
    <row r="123" spans="1:15" s="80" customFormat="1" x14ac:dyDescent="0.2">
      <c r="A123" s="70">
        <f>IF(H123&lt;&gt;"",1+MAX($A$10:A122),"")</f>
        <v>96</v>
      </c>
      <c r="B123" s="94" t="s">
        <v>169</v>
      </c>
      <c r="C123" s="68"/>
      <c r="D123" s="101" t="s">
        <v>180</v>
      </c>
      <c r="E123" s="96">
        <v>691</v>
      </c>
      <c r="F123" s="82">
        <v>0.05</v>
      </c>
      <c r="G123" s="72">
        <f t="shared" si="69"/>
        <v>726</v>
      </c>
      <c r="H123" s="83" t="s">
        <v>39</v>
      </c>
      <c r="I123" s="74"/>
      <c r="J123" s="77">
        <f t="shared" si="70"/>
        <v>0</v>
      </c>
      <c r="K123" s="74"/>
      <c r="L123" s="74">
        <f t="shared" si="71"/>
        <v>0</v>
      </c>
      <c r="M123" s="75">
        <f t="shared" si="72"/>
        <v>0</v>
      </c>
      <c r="N123" s="93"/>
      <c r="O123" s="79"/>
    </row>
    <row r="124" spans="1:15" s="80" customFormat="1" x14ac:dyDescent="0.2">
      <c r="A124" s="70">
        <f>IF(H124&lt;&gt;"",1+MAX($A$10:A123),"")</f>
        <v>97</v>
      </c>
      <c r="B124" s="94" t="s">
        <v>169</v>
      </c>
      <c r="C124" s="68"/>
      <c r="D124" s="101" t="s">
        <v>181</v>
      </c>
      <c r="E124" s="96">
        <v>570</v>
      </c>
      <c r="F124" s="82">
        <v>0.05</v>
      </c>
      <c r="G124" s="72">
        <f t="shared" si="69"/>
        <v>599</v>
      </c>
      <c r="H124" s="83" t="s">
        <v>39</v>
      </c>
      <c r="I124" s="74"/>
      <c r="J124" s="77">
        <f t="shared" si="70"/>
        <v>0</v>
      </c>
      <c r="K124" s="74"/>
      <c r="L124" s="74">
        <f t="shared" si="71"/>
        <v>0</v>
      </c>
      <c r="M124" s="75">
        <f t="shared" si="72"/>
        <v>0</v>
      </c>
      <c r="N124" s="93"/>
      <c r="O124" s="79"/>
    </row>
    <row r="125" spans="1:15" s="80" customFormat="1" x14ac:dyDescent="0.2">
      <c r="A125" s="70">
        <f>IF(H125&lt;&gt;"",1+MAX($A$10:A124),"")</f>
        <v>98</v>
      </c>
      <c r="B125" s="94" t="s">
        <v>169</v>
      </c>
      <c r="C125" s="68"/>
      <c r="D125" s="101" t="s">
        <v>182</v>
      </c>
      <c r="E125" s="96">
        <v>547</v>
      </c>
      <c r="F125" s="82">
        <v>0.05</v>
      </c>
      <c r="G125" s="72">
        <f t="shared" si="69"/>
        <v>575</v>
      </c>
      <c r="H125" s="83" t="s">
        <v>39</v>
      </c>
      <c r="I125" s="74"/>
      <c r="J125" s="77">
        <f t="shared" si="70"/>
        <v>0</v>
      </c>
      <c r="K125" s="74"/>
      <c r="L125" s="74">
        <f t="shared" si="71"/>
        <v>0</v>
      </c>
      <c r="M125" s="75">
        <f t="shared" si="72"/>
        <v>0</v>
      </c>
      <c r="N125" s="93"/>
      <c r="O125" s="79"/>
    </row>
    <row r="126" spans="1:15" s="80" customFormat="1" x14ac:dyDescent="0.2">
      <c r="A126" s="70">
        <f>IF(H126&lt;&gt;"",1+MAX($A$10:A125),"")</f>
        <v>99</v>
      </c>
      <c r="B126" s="94" t="s">
        <v>169</v>
      </c>
      <c r="C126" s="68"/>
      <c r="D126" s="101" t="s">
        <v>183</v>
      </c>
      <c r="E126" s="96">
        <v>950</v>
      </c>
      <c r="F126" s="82">
        <v>0.05</v>
      </c>
      <c r="G126" s="72">
        <f t="shared" si="69"/>
        <v>998</v>
      </c>
      <c r="H126" s="83" t="s">
        <v>39</v>
      </c>
      <c r="I126" s="74"/>
      <c r="J126" s="77">
        <f t="shared" si="70"/>
        <v>0</v>
      </c>
      <c r="K126" s="74"/>
      <c r="L126" s="74">
        <f t="shared" si="71"/>
        <v>0</v>
      </c>
      <c r="M126" s="75">
        <f t="shared" si="72"/>
        <v>0</v>
      </c>
      <c r="N126" s="93"/>
      <c r="O126" s="79"/>
    </row>
    <row r="127" spans="1:15" s="80" customFormat="1" x14ac:dyDescent="0.2">
      <c r="A127" s="70" t="str">
        <f>IF(H127&lt;&gt;"",1+MAX($A$10:A126),"")</f>
        <v/>
      </c>
      <c r="B127" s="91"/>
      <c r="C127" s="68"/>
      <c r="D127" s="97" t="s">
        <v>139</v>
      </c>
      <c r="E127" s="96"/>
      <c r="F127" s="82"/>
      <c r="G127" s="72"/>
      <c r="H127" s="83"/>
      <c r="I127" s="74"/>
      <c r="J127" s="77"/>
      <c r="K127" s="74"/>
      <c r="L127" s="74"/>
      <c r="M127" s="75"/>
      <c r="N127" s="93"/>
      <c r="O127" s="79"/>
    </row>
    <row r="128" spans="1:15" s="80" customFormat="1" x14ac:dyDescent="0.2">
      <c r="A128" s="70">
        <f>IF(H128&lt;&gt;"",1+MAX($A$10:A127),"")</f>
        <v>100</v>
      </c>
      <c r="B128" s="94" t="s">
        <v>169</v>
      </c>
      <c r="C128" s="68"/>
      <c r="D128" s="101" t="s">
        <v>140</v>
      </c>
      <c r="E128" s="96">
        <v>1</v>
      </c>
      <c r="F128" s="82">
        <v>0</v>
      </c>
      <c r="G128" s="72">
        <f t="shared" ref="G128" si="73">CEILING(E128*(1+F128),1)</f>
        <v>1</v>
      </c>
      <c r="H128" s="83" t="s">
        <v>36</v>
      </c>
      <c r="I128" s="74"/>
      <c r="J128" s="77">
        <f t="shared" ref="J128" si="74">I128*G128</f>
        <v>0</v>
      </c>
      <c r="K128" s="74"/>
      <c r="L128" s="74">
        <f t="shared" ref="L128" si="75">K128*G128</f>
        <v>0</v>
      </c>
      <c r="M128" s="75">
        <f t="shared" ref="M128" si="76">(I128+K128)*G128</f>
        <v>0</v>
      </c>
      <c r="N128" s="93"/>
      <c r="O128" s="79"/>
    </row>
    <row r="129" spans="1:15" s="80" customFormat="1" x14ac:dyDescent="0.2">
      <c r="A129" s="70">
        <f>IF(H129&lt;&gt;"",1+MAX($A$10:A128),"")</f>
        <v>101</v>
      </c>
      <c r="B129" s="94" t="s">
        <v>169</v>
      </c>
      <c r="C129" s="68"/>
      <c r="D129" s="101" t="s">
        <v>141</v>
      </c>
      <c r="E129" s="96">
        <v>4</v>
      </c>
      <c r="F129" s="82">
        <v>0</v>
      </c>
      <c r="G129" s="72">
        <f t="shared" ref="G129:G153" si="77">CEILING(E129*(1+F129),1)</f>
        <v>4</v>
      </c>
      <c r="H129" s="83" t="s">
        <v>36</v>
      </c>
      <c r="I129" s="74"/>
      <c r="J129" s="77">
        <f t="shared" ref="J129:J153" si="78">I129*G129</f>
        <v>0</v>
      </c>
      <c r="K129" s="74"/>
      <c r="L129" s="74">
        <f t="shared" ref="L129:L153" si="79">K129*G129</f>
        <v>0</v>
      </c>
      <c r="M129" s="75">
        <f t="shared" ref="M129:M153" si="80">(I129+K129)*G129</f>
        <v>0</v>
      </c>
      <c r="N129" s="93"/>
      <c r="O129" s="79"/>
    </row>
    <row r="130" spans="1:15" s="80" customFormat="1" x14ac:dyDescent="0.2">
      <c r="A130" s="70">
        <f>IF(H130&lt;&gt;"",1+MAX($A$10:A129),"")</f>
        <v>102</v>
      </c>
      <c r="B130" s="94" t="s">
        <v>169</v>
      </c>
      <c r="C130" s="68"/>
      <c r="D130" s="101" t="s">
        <v>142</v>
      </c>
      <c r="E130" s="96">
        <v>4</v>
      </c>
      <c r="F130" s="82">
        <v>0</v>
      </c>
      <c r="G130" s="72">
        <f t="shared" si="77"/>
        <v>4</v>
      </c>
      <c r="H130" s="83" t="s">
        <v>36</v>
      </c>
      <c r="I130" s="74"/>
      <c r="J130" s="77">
        <f t="shared" si="78"/>
        <v>0</v>
      </c>
      <c r="K130" s="74"/>
      <c r="L130" s="74">
        <f t="shared" si="79"/>
        <v>0</v>
      </c>
      <c r="M130" s="75">
        <f t="shared" si="80"/>
        <v>0</v>
      </c>
      <c r="N130" s="93"/>
      <c r="O130" s="79"/>
    </row>
    <row r="131" spans="1:15" s="80" customFormat="1" x14ac:dyDescent="0.2">
      <c r="A131" s="70">
        <f>IF(H131&lt;&gt;"",1+MAX($A$10:A130),"")</f>
        <v>103</v>
      </c>
      <c r="B131" s="94" t="s">
        <v>169</v>
      </c>
      <c r="C131" s="68"/>
      <c r="D131" s="101" t="s">
        <v>143</v>
      </c>
      <c r="E131" s="96">
        <v>1</v>
      </c>
      <c r="F131" s="82">
        <v>0</v>
      </c>
      <c r="G131" s="72">
        <f t="shared" si="77"/>
        <v>1</v>
      </c>
      <c r="H131" s="83" t="s">
        <v>36</v>
      </c>
      <c r="I131" s="74"/>
      <c r="J131" s="77">
        <f t="shared" si="78"/>
        <v>0</v>
      </c>
      <c r="K131" s="74"/>
      <c r="L131" s="74">
        <f t="shared" si="79"/>
        <v>0</v>
      </c>
      <c r="M131" s="75">
        <f t="shared" si="80"/>
        <v>0</v>
      </c>
      <c r="N131" s="93"/>
      <c r="O131" s="79"/>
    </row>
    <row r="132" spans="1:15" s="80" customFormat="1" x14ac:dyDescent="0.2">
      <c r="A132" s="70">
        <f>IF(H132&lt;&gt;"",1+MAX($A$10:A131),"")</f>
        <v>104</v>
      </c>
      <c r="B132" s="94" t="s">
        <v>169</v>
      </c>
      <c r="C132" s="68"/>
      <c r="D132" s="101" t="s">
        <v>144</v>
      </c>
      <c r="E132" s="96">
        <v>1</v>
      </c>
      <c r="F132" s="82">
        <v>0</v>
      </c>
      <c r="G132" s="72">
        <f t="shared" si="77"/>
        <v>1</v>
      </c>
      <c r="H132" s="83" t="s">
        <v>36</v>
      </c>
      <c r="I132" s="74"/>
      <c r="J132" s="77">
        <f t="shared" si="78"/>
        <v>0</v>
      </c>
      <c r="K132" s="74"/>
      <c r="L132" s="74">
        <f t="shared" si="79"/>
        <v>0</v>
      </c>
      <c r="M132" s="75">
        <f t="shared" si="80"/>
        <v>0</v>
      </c>
      <c r="N132" s="93"/>
      <c r="O132" s="79"/>
    </row>
    <row r="133" spans="1:15" s="80" customFormat="1" x14ac:dyDescent="0.2">
      <c r="A133" s="70">
        <f>IF(H133&lt;&gt;"",1+MAX($A$10:A132),"")</f>
        <v>105</v>
      </c>
      <c r="B133" s="94" t="s">
        <v>169</v>
      </c>
      <c r="C133" s="68"/>
      <c r="D133" s="101" t="s">
        <v>145</v>
      </c>
      <c r="E133" s="96">
        <v>1</v>
      </c>
      <c r="F133" s="82">
        <v>0</v>
      </c>
      <c r="G133" s="72">
        <f t="shared" si="77"/>
        <v>1</v>
      </c>
      <c r="H133" s="83" t="s">
        <v>36</v>
      </c>
      <c r="I133" s="74"/>
      <c r="J133" s="77">
        <f t="shared" si="78"/>
        <v>0</v>
      </c>
      <c r="K133" s="74"/>
      <c r="L133" s="74">
        <f t="shared" si="79"/>
        <v>0</v>
      </c>
      <c r="M133" s="75">
        <f t="shared" si="80"/>
        <v>0</v>
      </c>
      <c r="N133" s="93"/>
      <c r="O133" s="79"/>
    </row>
    <row r="134" spans="1:15" s="80" customFormat="1" x14ac:dyDescent="0.2">
      <c r="A134" s="70">
        <f>IF(H134&lt;&gt;"",1+MAX($A$10:A133),"")</f>
        <v>106</v>
      </c>
      <c r="B134" s="94" t="s">
        <v>169</v>
      </c>
      <c r="C134" s="68"/>
      <c r="D134" s="101" t="s">
        <v>146</v>
      </c>
      <c r="E134" s="96">
        <v>2</v>
      </c>
      <c r="F134" s="82">
        <v>0</v>
      </c>
      <c r="G134" s="72">
        <f t="shared" si="77"/>
        <v>2</v>
      </c>
      <c r="H134" s="83" t="s">
        <v>36</v>
      </c>
      <c r="I134" s="74"/>
      <c r="J134" s="77">
        <f t="shared" si="78"/>
        <v>0</v>
      </c>
      <c r="K134" s="74"/>
      <c r="L134" s="74">
        <f t="shared" si="79"/>
        <v>0</v>
      </c>
      <c r="M134" s="75">
        <f t="shared" si="80"/>
        <v>0</v>
      </c>
      <c r="N134" s="93"/>
      <c r="O134" s="79"/>
    </row>
    <row r="135" spans="1:15" s="80" customFormat="1" x14ac:dyDescent="0.2">
      <c r="A135" s="70">
        <f>IF(H135&lt;&gt;"",1+MAX($A$10:A134),"")</f>
        <v>107</v>
      </c>
      <c r="B135" s="94" t="s">
        <v>169</v>
      </c>
      <c r="C135" s="68"/>
      <c r="D135" s="101" t="s">
        <v>147</v>
      </c>
      <c r="E135" s="96">
        <v>1</v>
      </c>
      <c r="F135" s="82">
        <v>0</v>
      </c>
      <c r="G135" s="72">
        <f t="shared" si="77"/>
        <v>1</v>
      </c>
      <c r="H135" s="83" t="s">
        <v>36</v>
      </c>
      <c r="I135" s="74"/>
      <c r="J135" s="77">
        <f t="shared" si="78"/>
        <v>0</v>
      </c>
      <c r="K135" s="74"/>
      <c r="L135" s="74">
        <f t="shared" si="79"/>
        <v>0</v>
      </c>
      <c r="M135" s="75">
        <f t="shared" si="80"/>
        <v>0</v>
      </c>
      <c r="N135" s="93"/>
      <c r="O135" s="79"/>
    </row>
    <row r="136" spans="1:15" s="80" customFormat="1" x14ac:dyDescent="0.2">
      <c r="A136" s="70">
        <f>IF(H136&lt;&gt;"",1+MAX($A$10:A135),"")</f>
        <v>108</v>
      </c>
      <c r="B136" s="94" t="s">
        <v>169</v>
      </c>
      <c r="C136" s="68"/>
      <c r="D136" s="101" t="s">
        <v>148</v>
      </c>
      <c r="E136" s="96">
        <v>1</v>
      </c>
      <c r="F136" s="82">
        <v>0</v>
      </c>
      <c r="G136" s="72">
        <f t="shared" si="77"/>
        <v>1</v>
      </c>
      <c r="H136" s="83" t="s">
        <v>36</v>
      </c>
      <c r="I136" s="74"/>
      <c r="J136" s="77">
        <f t="shared" si="78"/>
        <v>0</v>
      </c>
      <c r="K136" s="74"/>
      <c r="L136" s="74">
        <f t="shared" si="79"/>
        <v>0</v>
      </c>
      <c r="M136" s="75">
        <f t="shared" si="80"/>
        <v>0</v>
      </c>
      <c r="N136" s="93"/>
      <c r="O136" s="79"/>
    </row>
    <row r="137" spans="1:15" s="80" customFormat="1" x14ac:dyDescent="0.2">
      <c r="A137" s="70">
        <f>IF(H137&lt;&gt;"",1+MAX($A$10:A136),"")</f>
        <v>109</v>
      </c>
      <c r="B137" s="94" t="s">
        <v>169</v>
      </c>
      <c r="C137" s="68"/>
      <c r="D137" s="101" t="s">
        <v>149</v>
      </c>
      <c r="E137" s="96">
        <v>1</v>
      </c>
      <c r="F137" s="82">
        <v>0</v>
      </c>
      <c r="G137" s="72">
        <f t="shared" si="77"/>
        <v>1</v>
      </c>
      <c r="H137" s="83" t="s">
        <v>36</v>
      </c>
      <c r="I137" s="74"/>
      <c r="J137" s="77">
        <f t="shared" si="78"/>
        <v>0</v>
      </c>
      <c r="K137" s="74"/>
      <c r="L137" s="74">
        <f t="shared" si="79"/>
        <v>0</v>
      </c>
      <c r="M137" s="75">
        <f t="shared" si="80"/>
        <v>0</v>
      </c>
      <c r="N137" s="93"/>
      <c r="O137" s="79"/>
    </row>
    <row r="138" spans="1:15" s="80" customFormat="1" x14ac:dyDescent="0.2">
      <c r="A138" s="70">
        <f>IF(H138&lt;&gt;"",1+MAX($A$10:A137),"")</f>
        <v>110</v>
      </c>
      <c r="B138" s="94" t="s">
        <v>169</v>
      </c>
      <c r="C138" s="68"/>
      <c r="D138" s="101" t="s">
        <v>150</v>
      </c>
      <c r="E138" s="96">
        <v>1</v>
      </c>
      <c r="F138" s="82">
        <v>0</v>
      </c>
      <c r="G138" s="72">
        <f t="shared" si="77"/>
        <v>1</v>
      </c>
      <c r="H138" s="83" t="s">
        <v>36</v>
      </c>
      <c r="I138" s="74"/>
      <c r="J138" s="77">
        <f t="shared" si="78"/>
        <v>0</v>
      </c>
      <c r="K138" s="74"/>
      <c r="L138" s="74">
        <f t="shared" si="79"/>
        <v>0</v>
      </c>
      <c r="M138" s="75">
        <f t="shared" si="80"/>
        <v>0</v>
      </c>
      <c r="N138" s="93"/>
      <c r="O138" s="79"/>
    </row>
    <row r="139" spans="1:15" s="80" customFormat="1" x14ac:dyDescent="0.2">
      <c r="A139" s="70">
        <f>IF(H139&lt;&gt;"",1+MAX($A$10:A138),"")</f>
        <v>111</v>
      </c>
      <c r="B139" s="94" t="s">
        <v>169</v>
      </c>
      <c r="C139" s="68"/>
      <c r="D139" s="101" t="s">
        <v>151</v>
      </c>
      <c r="E139" s="96">
        <v>1</v>
      </c>
      <c r="F139" s="82">
        <v>0</v>
      </c>
      <c r="G139" s="72">
        <f t="shared" si="77"/>
        <v>1</v>
      </c>
      <c r="H139" s="83" t="s">
        <v>36</v>
      </c>
      <c r="I139" s="74"/>
      <c r="J139" s="77">
        <f t="shared" si="78"/>
        <v>0</v>
      </c>
      <c r="K139" s="74"/>
      <c r="L139" s="74">
        <f t="shared" si="79"/>
        <v>0</v>
      </c>
      <c r="M139" s="75">
        <f t="shared" si="80"/>
        <v>0</v>
      </c>
      <c r="N139" s="93"/>
      <c r="O139" s="79"/>
    </row>
    <row r="140" spans="1:15" s="80" customFormat="1" x14ac:dyDescent="0.2">
      <c r="A140" s="70">
        <f>IF(H140&lt;&gt;"",1+MAX($A$10:A139),"")</f>
        <v>112</v>
      </c>
      <c r="B140" s="94" t="s">
        <v>169</v>
      </c>
      <c r="C140" s="68"/>
      <c r="D140" s="101" t="s">
        <v>152</v>
      </c>
      <c r="E140" s="96">
        <v>1</v>
      </c>
      <c r="F140" s="82">
        <v>0</v>
      </c>
      <c r="G140" s="72">
        <f t="shared" si="77"/>
        <v>1</v>
      </c>
      <c r="H140" s="83" t="s">
        <v>36</v>
      </c>
      <c r="I140" s="74"/>
      <c r="J140" s="77">
        <f t="shared" si="78"/>
        <v>0</v>
      </c>
      <c r="K140" s="74"/>
      <c r="L140" s="74">
        <f t="shared" si="79"/>
        <v>0</v>
      </c>
      <c r="M140" s="75">
        <f t="shared" si="80"/>
        <v>0</v>
      </c>
      <c r="N140" s="93"/>
      <c r="O140" s="79"/>
    </row>
    <row r="141" spans="1:15" s="80" customFormat="1" x14ac:dyDescent="0.2">
      <c r="A141" s="70">
        <f>IF(H141&lt;&gt;"",1+MAX($A$10:A140),"")</f>
        <v>113</v>
      </c>
      <c r="B141" s="94" t="s">
        <v>169</v>
      </c>
      <c r="C141" s="68"/>
      <c r="D141" s="101" t="s">
        <v>153</v>
      </c>
      <c r="E141" s="96">
        <v>2</v>
      </c>
      <c r="F141" s="82">
        <v>0</v>
      </c>
      <c r="G141" s="72">
        <f t="shared" si="77"/>
        <v>2</v>
      </c>
      <c r="H141" s="83" t="s">
        <v>36</v>
      </c>
      <c r="I141" s="74"/>
      <c r="J141" s="77">
        <f t="shared" si="78"/>
        <v>0</v>
      </c>
      <c r="K141" s="74"/>
      <c r="L141" s="74">
        <f t="shared" si="79"/>
        <v>0</v>
      </c>
      <c r="M141" s="75">
        <f t="shared" si="80"/>
        <v>0</v>
      </c>
      <c r="N141" s="93"/>
      <c r="O141" s="79"/>
    </row>
    <row r="142" spans="1:15" s="80" customFormat="1" x14ac:dyDescent="0.2">
      <c r="A142" s="70">
        <f>IF(H142&lt;&gt;"",1+MAX($A$10:A141),"")</f>
        <v>114</v>
      </c>
      <c r="B142" s="94" t="s">
        <v>169</v>
      </c>
      <c r="C142" s="68"/>
      <c r="D142" s="101" t="s">
        <v>154</v>
      </c>
      <c r="E142" s="96">
        <v>1</v>
      </c>
      <c r="F142" s="82">
        <v>0</v>
      </c>
      <c r="G142" s="72">
        <f t="shared" si="77"/>
        <v>1</v>
      </c>
      <c r="H142" s="83" t="s">
        <v>36</v>
      </c>
      <c r="I142" s="74"/>
      <c r="J142" s="77">
        <f t="shared" si="78"/>
        <v>0</v>
      </c>
      <c r="K142" s="74"/>
      <c r="L142" s="74">
        <f t="shared" si="79"/>
        <v>0</v>
      </c>
      <c r="M142" s="75">
        <f t="shared" si="80"/>
        <v>0</v>
      </c>
      <c r="N142" s="93"/>
      <c r="O142" s="79"/>
    </row>
    <row r="143" spans="1:15" s="80" customFormat="1" x14ac:dyDescent="0.2">
      <c r="A143" s="70">
        <f>IF(H143&lt;&gt;"",1+MAX($A$10:A142),"")</f>
        <v>115</v>
      </c>
      <c r="B143" s="94" t="s">
        <v>169</v>
      </c>
      <c r="C143" s="68"/>
      <c r="D143" s="101" t="s">
        <v>155</v>
      </c>
      <c r="E143" s="96">
        <v>2</v>
      </c>
      <c r="F143" s="82">
        <v>0</v>
      </c>
      <c r="G143" s="72">
        <f t="shared" si="77"/>
        <v>2</v>
      </c>
      <c r="H143" s="83" t="s">
        <v>36</v>
      </c>
      <c r="I143" s="74"/>
      <c r="J143" s="77">
        <f t="shared" si="78"/>
        <v>0</v>
      </c>
      <c r="K143" s="74"/>
      <c r="L143" s="74">
        <f t="shared" si="79"/>
        <v>0</v>
      </c>
      <c r="M143" s="75">
        <f t="shared" si="80"/>
        <v>0</v>
      </c>
      <c r="N143" s="93"/>
      <c r="O143" s="79"/>
    </row>
    <row r="144" spans="1:15" s="80" customFormat="1" x14ac:dyDescent="0.2">
      <c r="A144" s="70">
        <f>IF(H144&lt;&gt;"",1+MAX($A$10:A143),"")</f>
        <v>116</v>
      </c>
      <c r="B144" s="94" t="s">
        <v>169</v>
      </c>
      <c r="C144" s="68"/>
      <c r="D144" s="101" t="s">
        <v>156</v>
      </c>
      <c r="E144" s="96">
        <v>3</v>
      </c>
      <c r="F144" s="82">
        <v>0</v>
      </c>
      <c r="G144" s="72">
        <f t="shared" si="77"/>
        <v>3</v>
      </c>
      <c r="H144" s="83" t="s">
        <v>36</v>
      </c>
      <c r="I144" s="74"/>
      <c r="J144" s="77">
        <f t="shared" si="78"/>
        <v>0</v>
      </c>
      <c r="K144" s="74"/>
      <c r="L144" s="74">
        <f t="shared" si="79"/>
        <v>0</v>
      </c>
      <c r="M144" s="75">
        <f t="shared" si="80"/>
        <v>0</v>
      </c>
      <c r="N144" s="93"/>
      <c r="O144" s="79"/>
    </row>
    <row r="145" spans="1:15" s="80" customFormat="1" x14ac:dyDescent="0.2">
      <c r="A145" s="70">
        <f>IF(H145&lt;&gt;"",1+MAX($A$10:A144),"")</f>
        <v>117</v>
      </c>
      <c r="B145" s="94" t="s">
        <v>169</v>
      </c>
      <c r="C145" s="68"/>
      <c r="D145" s="101" t="s">
        <v>157</v>
      </c>
      <c r="E145" s="96">
        <v>1</v>
      </c>
      <c r="F145" s="82">
        <v>0</v>
      </c>
      <c r="G145" s="72">
        <f t="shared" si="77"/>
        <v>1</v>
      </c>
      <c r="H145" s="83" t="s">
        <v>36</v>
      </c>
      <c r="I145" s="74"/>
      <c r="J145" s="77">
        <f t="shared" si="78"/>
        <v>0</v>
      </c>
      <c r="K145" s="74"/>
      <c r="L145" s="74">
        <f t="shared" si="79"/>
        <v>0</v>
      </c>
      <c r="M145" s="75">
        <f t="shared" si="80"/>
        <v>0</v>
      </c>
      <c r="N145" s="93"/>
      <c r="O145" s="79"/>
    </row>
    <row r="146" spans="1:15" s="80" customFormat="1" x14ac:dyDescent="0.2">
      <c r="A146" s="70">
        <f>IF(H146&lt;&gt;"",1+MAX($A$10:A145),"")</f>
        <v>118</v>
      </c>
      <c r="B146" s="94" t="s">
        <v>169</v>
      </c>
      <c r="C146" s="68"/>
      <c r="D146" s="101" t="s">
        <v>158</v>
      </c>
      <c r="E146" s="96">
        <v>1</v>
      </c>
      <c r="F146" s="82">
        <v>0</v>
      </c>
      <c r="G146" s="72">
        <f t="shared" si="77"/>
        <v>1</v>
      </c>
      <c r="H146" s="83" t="s">
        <v>36</v>
      </c>
      <c r="I146" s="74"/>
      <c r="J146" s="77">
        <f t="shared" si="78"/>
        <v>0</v>
      </c>
      <c r="K146" s="74"/>
      <c r="L146" s="74">
        <f t="shared" si="79"/>
        <v>0</v>
      </c>
      <c r="M146" s="75">
        <f t="shared" si="80"/>
        <v>0</v>
      </c>
      <c r="N146" s="93"/>
      <c r="O146" s="79"/>
    </row>
    <row r="147" spans="1:15" s="80" customFormat="1" x14ac:dyDescent="0.2">
      <c r="A147" s="70">
        <f>IF(H147&lt;&gt;"",1+MAX($A$10:A146),"")</f>
        <v>119</v>
      </c>
      <c r="B147" s="94" t="s">
        <v>169</v>
      </c>
      <c r="C147" s="68"/>
      <c r="D147" s="101" t="s">
        <v>159</v>
      </c>
      <c r="E147" s="96">
        <v>1</v>
      </c>
      <c r="F147" s="82">
        <v>0</v>
      </c>
      <c r="G147" s="72">
        <f t="shared" si="77"/>
        <v>1</v>
      </c>
      <c r="H147" s="83" t="s">
        <v>36</v>
      </c>
      <c r="I147" s="74"/>
      <c r="J147" s="77">
        <f t="shared" si="78"/>
        <v>0</v>
      </c>
      <c r="K147" s="74"/>
      <c r="L147" s="74">
        <f t="shared" si="79"/>
        <v>0</v>
      </c>
      <c r="M147" s="75">
        <f t="shared" si="80"/>
        <v>0</v>
      </c>
      <c r="N147" s="93"/>
      <c r="O147" s="79"/>
    </row>
    <row r="148" spans="1:15" s="80" customFormat="1" x14ac:dyDescent="0.2">
      <c r="A148" s="70">
        <f>IF(H148&lt;&gt;"",1+MAX($A$10:A147),"")</f>
        <v>120</v>
      </c>
      <c r="B148" s="94" t="s">
        <v>169</v>
      </c>
      <c r="C148" s="68"/>
      <c r="D148" s="101" t="s">
        <v>160</v>
      </c>
      <c r="E148" s="96">
        <v>1</v>
      </c>
      <c r="F148" s="82">
        <v>0</v>
      </c>
      <c r="G148" s="72">
        <f t="shared" si="77"/>
        <v>1</v>
      </c>
      <c r="H148" s="83" t="s">
        <v>36</v>
      </c>
      <c r="I148" s="74"/>
      <c r="J148" s="77">
        <f t="shared" si="78"/>
        <v>0</v>
      </c>
      <c r="K148" s="74"/>
      <c r="L148" s="74">
        <f t="shared" si="79"/>
        <v>0</v>
      </c>
      <c r="M148" s="75">
        <f t="shared" si="80"/>
        <v>0</v>
      </c>
      <c r="N148" s="93"/>
      <c r="O148" s="79"/>
    </row>
    <row r="149" spans="1:15" s="80" customFormat="1" x14ac:dyDescent="0.2">
      <c r="A149" s="70">
        <f>IF(H149&lt;&gt;"",1+MAX($A$10:A148),"")</f>
        <v>121</v>
      </c>
      <c r="B149" s="94" t="s">
        <v>169</v>
      </c>
      <c r="C149" s="68"/>
      <c r="D149" s="101" t="s">
        <v>161</v>
      </c>
      <c r="E149" s="96">
        <v>12</v>
      </c>
      <c r="F149" s="82">
        <v>0</v>
      </c>
      <c r="G149" s="72">
        <f t="shared" si="77"/>
        <v>12</v>
      </c>
      <c r="H149" s="83" t="s">
        <v>36</v>
      </c>
      <c r="I149" s="74"/>
      <c r="J149" s="77">
        <f t="shared" si="78"/>
        <v>0</v>
      </c>
      <c r="K149" s="74"/>
      <c r="L149" s="74">
        <f t="shared" si="79"/>
        <v>0</v>
      </c>
      <c r="M149" s="75">
        <f t="shared" si="80"/>
        <v>0</v>
      </c>
      <c r="N149" s="93"/>
      <c r="O149" s="79"/>
    </row>
    <row r="150" spans="1:15" s="80" customFormat="1" x14ac:dyDescent="0.2">
      <c r="A150" s="70">
        <f>IF(H150&lt;&gt;"",1+MAX($A$10:A149),"")</f>
        <v>122</v>
      </c>
      <c r="B150" s="94" t="s">
        <v>169</v>
      </c>
      <c r="C150" s="68"/>
      <c r="D150" s="101" t="s">
        <v>162</v>
      </c>
      <c r="E150" s="96">
        <v>3</v>
      </c>
      <c r="F150" s="82">
        <v>0</v>
      </c>
      <c r="G150" s="72">
        <f t="shared" si="77"/>
        <v>3</v>
      </c>
      <c r="H150" s="83" t="s">
        <v>36</v>
      </c>
      <c r="I150" s="74"/>
      <c r="J150" s="77">
        <f t="shared" si="78"/>
        <v>0</v>
      </c>
      <c r="K150" s="74"/>
      <c r="L150" s="74">
        <f t="shared" si="79"/>
        <v>0</v>
      </c>
      <c r="M150" s="75">
        <f t="shared" si="80"/>
        <v>0</v>
      </c>
      <c r="N150" s="93"/>
      <c r="O150" s="79"/>
    </row>
    <row r="151" spans="1:15" s="80" customFormat="1" x14ac:dyDescent="0.2">
      <c r="A151" s="70">
        <f>IF(H151&lt;&gt;"",1+MAX($A$10:A150),"")</f>
        <v>123</v>
      </c>
      <c r="B151" s="94" t="s">
        <v>169</v>
      </c>
      <c r="C151" s="68"/>
      <c r="D151" s="101" t="s">
        <v>163</v>
      </c>
      <c r="E151" s="96">
        <v>91</v>
      </c>
      <c r="F151" s="82">
        <v>0</v>
      </c>
      <c r="G151" s="72">
        <f t="shared" si="77"/>
        <v>91</v>
      </c>
      <c r="H151" s="83" t="s">
        <v>36</v>
      </c>
      <c r="I151" s="74"/>
      <c r="J151" s="77">
        <f t="shared" si="78"/>
        <v>0</v>
      </c>
      <c r="K151" s="74"/>
      <c r="L151" s="74">
        <f t="shared" si="79"/>
        <v>0</v>
      </c>
      <c r="M151" s="75">
        <f t="shared" si="80"/>
        <v>0</v>
      </c>
      <c r="N151" s="93"/>
      <c r="O151" s="79"/>
    </row>
    <row r="152" spans="1:15" s="80" customFormat="1" x14ac:dyDescent="0.2">
      <c r="A152" s="70">
        <f>IF(H152&lt;&gt;"",1+MAX($A$10:A151),"")</f>
        <v>124</v>
      </c>
      <c r="B152" s="94" t="s">
        <v>169</v>
      </c>
      <c r="C152" s="68"/>
      <c r="D152" s="101" t="s">
        <v>164</v>
      </c>
      <c r="E152" s="96">
        <v>3</v>
      </c>
      <c r="F152" s="82">
        <v>0</v>
      </c>
      <c r="G152" s="72">
        <f t="shared" si="77"/>
        <v>3</v>
      </c>
      <c r="H152" s="83" t="s">
        <v>36</v>
      </c>
      <c r="I152" s="74"/>
      <c r="J152" s="77">
        <f t="shared" si="78"/>
        <v>0</v>
      </c>
      <c r="K152" s="74"/>
      <c r="L152" s="74">
        <f t="shared" si="79"/>
        <v>0</v>
      </c>
      <c r="M152" s="75">
        <f t="shared" si="80"/>
        <v>0</v>
      </c>
      <c r="N152" s="93"/>
      <c r="O152" s="79"/>
    </row>
    <row r="153" spans="1:15" s="80" customFormat="1" x14ac:dyDescent="0.2">
      <c r="A153" s="70">
        <f>IF(H153&lt;&gt;"",1+MAX($A$10:A152),"")</f>
        <v>125</v>
      </c>
      <c r="B153" s="94" t="s">
        <v>169</v>
      </c>
      <c r="C153" s="68"/>
      <c r="D153" s="101" t="s">
        <v>165</v>
      </c>
      <c r="E153" s="96">
        <v>3</v>
      </c>
      <c r="F153" s="82">
        <v>0</v>
      </c>
      <c r="G153" s="72">
        <f t="shared" si="77"/>
        <v>3</v>
      </c>
      <c r="H153" s="83" t="s">
        <v>36</v>
      </c>
      <c r="I153" s="74"/>
      <c r="J153" s="77">
        <f t="shared" si="78"/>
        <v>0</v>
      </c>
      <c r="K153" s="74"/>
      <c r="L153" s="74">
        <f t="shared" si="79"/>
        <v>0</v>
      </c>
      <c r="M153" s="75">
        <f t="shared" si="80"/>
        <v>0</v>
      </c>
      <c r="N153" s="93"/>
      <c r="O153" s="79"/>
    </row>
    <row r="154" spans="1:15" ht="16.5" thickBot="1" x14ac:dyDescent="0.25">
      <c r="A154" s="111" t="s">
        <v>5</v>
      </c>
      <c r="B154" s="112"/>
      <c r="C154" s="17"/>
      <c r="D154" s="9"/>
      <c r="E154" s="46"/>
      <c r="F154" s="46"/>
      <c r="G154" s="46"/>
      <c r="H154" s="112" t="s">
        <v>44</v>
      </c>
      <c r="I154" s="112"/>
      <c r="J154" s="49">
        <f>SUM(J10:J153)</f>
        <v>0</v>
      </c>
      <c r="K154" s="48" t="s">
        <v>43</v>
      </c>
      <c r="L154" s="49">
        <f>SUM(L10:L153)</f>
        <v>0</v>
      </c>
      <c r="M154" s="49">
        <f>SUM(M10:M153)</f>
        <v>0</v>
      </c>
      <c r="N154" s="49">
        <f>SUM(N10:N153)</f>
        <v>0</v>
      </c>
    </row>
    <row r="155" spans="1:15" ht="17.25" thickTop="1" thickBot="1" x14ac:dyDescent="0.25">
      <c r="A155" s="109" t="s">
        <v>9</v>
      </c>
      <c r="B155" s="110"/>
      <c r="C155" s="17"/>
      <c r="D155" s="9"/>
      <c r="E155" s="46"/>
      <c r="F155" s="46"/>
      <c r="G155" s="46"/>
      <c r="H155" s="47"/>
      <c r="I155" s="50">
        <v>0</v>
      </c>
      <c r="J155" s="50"/>
      <c r="K155" s="50"/>
      <c r="L155" s="50"/>
      <c r="M155" s="51">
        <f>I155*M154</f>
        <v>0</v>
      </c>
      <c r="N155" s="52">
        <f>I155*N154</f>
        <v>0</v>
      </c>
    </row>
    <row r="156" spans="1:15" ht="17.25" thickTop="1" thickBot="1" x14ac:dyDescent="0.25">
      <c r="A156" s="109" t="s">
        <v>8</v>
      </c>
      <c r="B156" s="110"/>
      <c r="C156" s="17"/>
      <c r="D156" s="9"/>
      <c r="E156" s="46"/>
      <c r="F156" s="46"/>
      <c r="G156" s="46"/>
      <c r="H156" s="47"/>
      <c r="I156" s="50">
        <v>0.25</v>
      </c>
      <c r="J156" s="50"/>
      <c r="K156" s="50"/>
      <c r="L156" s="50"/>
      <c r="M156" s="51">
        <f>I156*M154</f>
        <v>0</v>
      </c>
      <c r="N156" s="52">
        <f>I156*N154</f>
        <v>0</v>
      </c>
    </row>
    <row r="157" spans="1:15" ht="16.5" thickTop="1" x14ac:dyDescent="0.2">
      <c r="A157" s="105" t="s">
        <v>6</v>
      </c>
      <c r="B157" s="106"/>
      <c r="C157" s="18"/>
      <c r="D157" s="10"/>
      <c r="E157" s="53"/>
      <c r="F157" s="53"/>
      <c r="G157" s="53"/>
      <c r="H157" s="54"/>
      <c r="I157" s="55"/>
      <c r="J157" s="55"/>
      <c r="K157" s="55"/>
      <c r="L157" s="55"/>
      <c r="M157" s="56">
        <f>SUM(M154:M156)</f>
        <v>0</v>
      </c>
      <c r="N157" s="57">
        <f>SUM(N154:N156)</f>
        <v>0</v>
      </c>
    </row>
    <row r="158" spans="1:15" x14ac:dyDescent="0.2">
      <c r="A158" s="66"/>
      <c r="B158" s="23"/>
      <c r="C158" s="5"/>
      <c r="D158" s="4"/>
      <c r="E158" s="29"/>
      <c r="F158" s="29"/>
      <c r="G158" s="29"/>
      <c r="H158" s="23"/>
      <c r="I158" s="30"/>
      <c r="J158" s="30"/>
      <c r="K158" s="30"/>
      <c r="L158" s="30"/>
      <c r="M158" s="31"/>
      <c r="N158" s="32"/>
    </row>
    <row r="159" spans="1:15" x14ac:dyDescent="0.2">
      <c r="A159" s="66"/>
      <c r="B159" s="23"/>
      <c r="C159" s="5"/>
      <c r="D159" s="6"/>
      <c r="E159" s="28"/>
      <c r="F159" s="58"/>
      <c r="M159" s="58"/>
      <c r="N159" s="58"/>
    </row>
    <row r="160" spans="1:15" x14ac:dyDescent="0.2">
      <c r="A160" s="66"/>
      <c r="B160" s="23"/>
      <c r="C160" s="5"/>
      <c r="D160" s="6"/>
      <c r="E160" s="28"/>
      <c r="F160" s="58"/>
      <c r="M160" s="58"/>
      <c r="N160" s="58"/>
    </row>
    <row r="161" spans="1:14" x14ac:dyDescent="0.2">
      <c r="A161" s="66"/>
      <c r="B161" s="23"/>
      <c r="C161" s="5"/>
      <c r="D161" s="6"/>
      <c r="E161" s="28"/>
      <c r="F161" s="58"/>
      <c r="M161" s="58"/>
      <c r="N161" s="58"/>
    </row>
    <row r="162" spans="1:14" x14ac:dyDescent="0.2">
      <c r="A162" s="66"/>
      <c r="B162" s="23"/>
      <c r="C162" s="5"/>
      <c r="D162" s="6"/>
      <c r="E162" s="28"/>
      <c r="F162" s="58"/>
      <c r="M162" s="58"/>
      <c r="N162" s="58"/>
    </row>
    <row r="163" spans="1:14" x14ac:dyDescent="0.2">
      <c r="A163" s="66"/>
      <c r="B163" s="23"/>
      <c r="C163" s="5"/>
      <c r="D163" s="4"/>
      <c r="E163" s="28"/>
      <c r="M163" s="58"/>
      <c r="N163" s="58"/>
    </row>
    <row r="164" spans="1:14" x14ac:dyDescent="0.2">
      <c r="A164" s="66"/>
      <c r="B164" s="23"/>
      <c r="C164" s="5"/>
      <c r="D164" s="4"/>
      <c r="E164" s="28"/>
      <c r="F164" s="58"/>
      <c r="G164" s="29"/>
      <c r="H164" s="23"/>
      <c r="I164" s="58"/>
      <c r="J164" s="58"/>
      <c r="K164" s="58"/>
      <c r="L164" s="58"/>
      <c r="M164" s="58"/>
      <c r="N164" s="58"/>
    </row>
    <row r="165" spans="1:14" x14ac:dyDescent="0.2">
      <c r="A165" s="67"/>
      <c r="B165" s="27"/>
      <c r="C165" s="16"/>
      <c r="D165" s="4"/>
      <c r="E165" s="28"/>
      <c r="F165" s="58"/>
      <c r="G165" s="29"/>
      <c r="H165" s="23"/>
      <c r="I165" s="58"/>
      <c r="J165" s="58"/>
      <c r="K165" s="58"/>
      <c r="L165" s="58"/>
      <c r="M165" s="58"/>
      <c r="N165" s="58"/>
    </row>
    <row r="166" spans="1:14" x14ac:dyDescent="0.2">
      <c r="A166" s="23"/>
      <c r="B166" s="23"/>
      <c r="C166" s="5"/>
      <c r="D166" s="4"/>
      <c r="E166" s="28"/>
      <c r="F166" s="58"/>
      <c r="G166" s="29"/>
      <c r="H166" s="23"/>
      <c r="I166" s="58"/>
      <c r="J166" s="58"/>
      <c r="K166" s="58"/>
      <c r="L166" s="58"/>
      <c r="M166" s="58"/>
      <c r="N166" s="58"/>
    </row>
    <row r="167" spans="1:14" x14ac:dyDescent="0.2">
      <c r="E167" s="63"/>
      <c r="I167" s="58"/>
      <c r="J167" s="58"/>
      <c r="K167" s="58"/>
      <c r="L167" s="58"/>
      <c r="M167" s="58"/>
      <c r="N167" s="58"/>
    </row>
    <row r="168" spans="1:14" x14ac:dyDescent="0.2">
      <c r="E168" s="63"/>
      <c r="I168" s="58"/>
      <c r="J168" s="58"/>
      <c r="K168" s="58"/>
      <c r="L168" s="58"/>
      <c r="M168" s="58"/>
      <c r="N168" s="58"/>
    </row>
  </sheetData>
  <sortState ref="D220:K235">
    <sortCondition ref="D45"/>
  </sortState>
  <mergeCells count="6">
    <mergeCell ref="A157:B157"/>
    <mergeCell ref="A2:N2"/>
    <mergeCell ref="A156:B156"/>
    <mergeCell ref="A154:B154"/>
    <mergeCell ref="A155:B155"/>
    <mergeCell ref="H154:I154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