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755"/>
  </bookViews>
  <sheets>
    <sheet name="DETAIL" sheetId="11" r:id="rId1"/>
  </sheets>
  <definedNames>
    <definedName name="_xlnm._FilterDatabase" localSheetId="0" hidden="1">DETAIL!$A$9:$N$172</definedName>
    <definedName name="_xlnm.Print_Area" localSheetId="0">DETAIL!$A$1:$N$173</definedName>
    <definedName name="_xlnm.Print_Titles" localSheetId="0">DETAIL!$9:$9</definedName>
  </definedNames>
  <calcPr calcId="152511"/>
</workbook>
</file>

<file path=xl/calcChain.xml><?xml version="1.0" encoding="utf-8"?>
<calcChain xmlns="http://schemas.openxmlformats.org/spreadsheetml/2006/main">
  <c r="D4" i="11" l="1"/>
  <c r="M6" i="11" l="1"/>
  <c r="M5" i="11"/>
  <c r="M7" i="11" l="1"/>
  <c r="A24" i="11" l="1"/>
  <c r="A35" i="11"/>
  <c r="A41" i="11"/>
  <c r="A42" i="11"/>
  <c r="A65" i="11"/>
  <c r="A66" i="11"/>
  <c r="A67" i="11"/>
  <c r="A74" i="11"/>
  <c r="A81" i="11"/>
  <c r="A82" i="11"/>
  <c r="A89" i="11"/>
  <c r="A90" i="11"/>
  <c r="A97" i="11"/>
  <c r="A98" i="11"/>
  <c r="A105" i="11"/>
  <c r="A106" i="11"/>
  <c r="A113" i="11"/>
  <c r="A114" i="11"/>
  <c r="A121" i="11"/>
  <c r="A122" i="11"/>
  <c r="A123" i="11"/>
  <c r="A130" i="11"/>
  <c r="A131" i="11"/>
  <c r="A138" i="11"/>
  <c r="A139" i="11"/>
  <c r="A146" i="11"/>
  <c r="A147" i="11"/>
  <c r="A154" i="11"/>
  <c r="A155" i="11"/>
  <c r="A162" i="11"/>
  <c r="A163" i="11"/>
  <c r="G169" i="11"/>
  <c r="G168" i="11"/>
  <c r="G167" i="11"/>
  <c r="G166" i="11"/>
  <c r="G165" i="11"/>
  <c r="G164" i="11"/>
  <c r="G161" i="11"/>
  <c r="G160" i="11"/>
  <c r="G159" i="11"/>
  <c r="G158" i="11"/>
  <c r="G157" i="11"/>
  <c r="G156" i="11"/>
  <c r="G153" i="11"/>
  <c r="G152" i="11"/>
  <c r="G151" i="11"/>
  <c r="G150" i="11"/>
  <c r="G149" i="11"/>
  <c r="G148" i="11"/>
  <c r="G145" i="11"/>
  <c r="G144" i="11"/>
  <c r="G143" i="11"/>
  <c r="G142" i="11"/>
  <c r="G141" i="11"/>
  <c r="G140" i="11"/>
  <c r="G137" i="11"/>
  <c r="G136" i="11"/>
  <c r="G135" i="11"/>
  <c r="G134" i="11"/>
  <c r="G133" i="11"/>
  <c r="G132" i="11"/>
  <c r="G129" i="11"/>
  <c r="G128" i="11"/>
  <c r="G127" i="11"/>
  <c r="G126" i="11"/>
  <c r="G125" i="11"/>
  <c r="G124" i="11"/>
  <c r="G120" i="11"/>
  <c r="G119" i="11"/>
  <c r="G118" i="11"/>
  <c r="G117" i="11"/>
  <c r="G116" i="11"/>
  <c r="G115" i="11"/>
  <c r="G112" i="11"/>
  <c r="G111" i="11"/>
  <c r="G110" i="11"/>
  <c r="G109" i="11"/>
  <c r="G108" i="11"/>
  <c r="G107" i="11"/>
  <c r="G104" i="11"/>
  <c r="G103" i="11"/>
  <c r="G102" i="11"/>
  <c r="G101" i="11"/>
  <c r="G100" i="11"/>
  <c r="G99" i="11"/>
  <c r="G96" i="11"/>
  <c r="G95" i="11"/>
  <c r="G94" i="11"/>
  <c r="G93" i="11"/>
  <c r="G92" i="11"/>
  <c r="G91" i="11"/>
  <c r="G88" i="11"/>
  <c r="G87" i="11"/>
  <c r="G86" i="11"/>
  <c r="G85" i="11"/>
  <c r="G84" i="11"/>
  <c r="G83" i="11"/>
  <c r="G80" i="11"/>
  <c r="L80" i="11" s="1"/>
  <c r="G79" i="11"/>
  <c r="L79" i="11" s="1"/>
  <c r="G78" i="11"/>
  <c r="L78" i="11" s="1"/>
  <c r="G77" i="11"/>
  <c r="L77" i="11" s="1"/>
  <c r="G76" i="11"/>
  <c r="L76" i="11" s="1"/>
  <c r="G75" i="11"/>
  <c r="L75" i="11" s="1"/>
  <c r="G73" i="11"/>
  <c r="G72" i="11"/>
  <c r="G71" i="11"/>
  <c r="G70" i="11"/>
  <c r="G69" i="11"/>
  <c r="G68" i="11"/>
  <c r="G64" i="11"/>
  <c r="G63" i="11"/>
  <c r="G62" i="11"/>
  <c r="G61" i="11"/>
  <c r="G60" i="11"/>
  <c r="G59" i="11"/>
  <c r="L59" i="11" s="1"/>
  <c r="G58" i="11"/>
  <c r="G57" i="11"/>
  <c r="G56" i="11"/>
  <c r="G55" i="11"/>
  <c r="L55" i="11" s="1"/>
  <c r="G54" i="11"/>
  <c r="G53" i="11"/>
  <c r="G52" i="11"/>
  <c r="G51" i="11"/>
  <c r="G50" i="11"/>
  <c r="G49" i="11"/>
  <c r="G48" i="11"/>
  <c r="G47" i="11"/>
  <c r="G46" i="11"/>
  <c r="G45" i="11"/>
  <c r="G44" i="11"/>
  <c r="G43" i="11"/>
  <c r="G40" i="11"/>
  <c r="G39" i="11"/>
  <c r="G38" i="11"/>
  <c r="L38" i="11" s="1"/>
  <c r="G37" i="11"/>
  <c r="G36" i="11"/>
  <c r="L36" i="11" s="1"/>
  <c r="G34" i="11"/>
  <c r="G33" i="11"/>
  <c r="G32" i="11"/>
  <c r="G31" i="11"/>
  <c r="G30" i="11"/>
  <c r="G29" i="11"/>
  <c r="G28" i="11"/>
  <c r="G27" i="11"/>
  <c r="G26" i="11"/>
  <c r="G25" i="11"/>
  <c r="L25" i="11" s="1"/>
  <c r="G18" i="11"/>
  <c r="M72" i="11"/>
  <c r="M80" i="11"/>
  <c r="M79" i="11"/>
  <c r="M78" i="11"/>
  <c r="M77" i="11"/>
  <c r="M76" i="11"/>
  <c r="M75" i="11"/>
  <c r="J69" i="11"/>
  <c r="M70" i="11"/>
  <c r="J71" i="11"/>
  <c r="M59" i="11"/>
  <c r="M55" i="11"/>
  <c r="J37" i="11" l="1"/>
  <c r="L37" i="11"/>
  <c r="M48" i="11"/>
  <c r="L48" i="11"/>
  <c r="J38" i="11"/>
  <c r="J27" i="11"/>
  <c r="L27" i="11"/>
  <c r="J31" i="11"/>
  <c r="L31" i="11"/>
  <c r="J40" i="11"/>
  <c r="L40" i="11"/>
  <c r="M46" i="11"/>
  <c r="L46" i="11"/>
  <c r="M50" i="11"/>
  <c r="L50" i="11"/>
  <c r="M54" i="11"/>
  <c r="L54" i="11"/>
  <c r="M58" i="11"/>
  <c r="L58" i="11"/>
  <c r="M62" i="11"/>
  <c r="L62" i="11"/>
  <c r="M69" i="11"/>
  <c r="L69" i="11"/>
  <c r="J73" i="11"/>
  <c r="L73" i="11"/>
  <c r="M84" i="11"/>
  <c r="L84" i="11"/>
  <c r="M88" i="11"/>
  <c r="L88" i="11"/>
  <c r="M94" i="11"/>
  <c r="L94" i="11"/>
  <c r="M100" i="11"/>
  <c r="L100" i="11"/>
  <c r="M104" i="11"/>
  <c r="L104" i="11"/>
  <c r="M110" i="11"/>
  <c r="L110" i="11"/>
  <c r="M116" i="11"/>
  <c r="L116" i="11"/>
  <c r="M120" i="11"/>
  <c r="L120" i="11"/>
  <c r="M127" i="11"/>
  <c r="L127" i="11"/>
  <c r="M133" i="11"/>
  <c r="L133" i="11"/>
  <c r="M137" i="11"/>
  <c r="L137" i="11"/>
  <c r="M143" i="11"/>
  <c r="L143" i="11"/>
  <c r="M149" i="11"/>
  <c r="L149" i="11"/>
  <c r="M153" i="11"/>
  <c r="L153" i="11"/>
  <c r="M159" i="11"/>
  <c r="L159" i="11"/>
  <c r="M165" i="11"/>
  <c r="L165" i="11"/>
  <c r="M169" i="11"/>
  <c r="L169" i="11"/>
  <c r="M43" i="11"/>
  <c r="L43" i="11"/>
  <c r="M47" i="11"/>
  <c r="L47" i="11"/>
  <c r="M51" i="11"/>
  <c r="L51" i="11"/>
  <c r="M63" i="11"/>
  <c r="L63" i="11"/>
  <c r="J70" i="11"/>
  <c r="L70" i="11"/>
  <c r="M85" i="11"/>
  <c r="L85" i="11"/>
  <c r="M91" i="11"/>
  <c r="L91" i="11"/>
  <c r="M95" i="11"/>
  <c r="L95" i="11"/>
  <c r="M101" i="11"/>
  <c r="L101" i="11"/>
  <c r="M107" i="11"/>
  <c r="L107" i="11"/>
  <c r="M111" i="11"/>
  <c r="L111" i="11"/>
  <c r="M117" i="11"/>
  <c r="L117" i="11"/>
  <c r="M124" i="11"/>
  <c r="L124" i="11"/>
  <c r="M128" i="11"/>
  <c r="L128" i="11"/>
  <c r="M134" i="11"/>
  <c r="L134" i="11"/>
  <c r="M140" i="11"/>
  <c r="L140" i="11"/>
  <c r="M144" i="11"/>
  <c r="L144" i="11"/>
  <c r="M150" i="11"/>
  <c r="L150" i="11"/>
  <c r="M156" i="11"/>
  <c r="L156" i="11"/>
  <c r="M160" i="11"/>
  <c r="L160" i="11"/>
  <c r="M166" i="11"/>
  <c r="L166" i="11"/>
  <c r="J28" i="11"/>
  <c r="L28" i="11"/>
  <c r="J33" i="11"/>
  <c r="L33" i="11"/>
  <c r="M52" i="11"/>
  <c r="L52" i="11"/>
  <c r="M60" i="11"/>
  <c r="L60" i="11"/>
  <c r="M64" i="11"/>
  <c r="L64" i="11"/>
  <c r="M71" i="11"/>
  <c r="L71" i="11"/>
  <c r="M86" i="11"/>
  <c r="L86" i="11"/>
  <c r="M92" i="11"/>
  <c r="L92" i="11"/>
  <c r="M96" i="11"/>
  <c r="L96" i="11"/>
  <c r="M102" i="11"/>
  <c r="L102" i="11"/>
  <c r="M108" i="11"/>
  <c r="L108" i="11"/>
  <c r="M112" i="11"/>
  <c r="L112" i="11"/>
  <c r="M118" i="11"/>
  <c r="L118" i="11"/>
  <c r="M125" i="11"/>
  <c r="L125" i="11"/>
  <c r="M129" i="11"/>
  <c r="L129" i="11"/>
  <c r="M135" i="11"/>
  <c r="L135" i="11"/>
  <c r="M141" i="11"/>
  <c r="L141" i="11"/>
  <c r="M145" i="11"/>
  <c r="L145" i="11"/>
  <c r="M151" i="11"/>
  <c r="L151" i="11"/>
  <c r="M157" i="11"/>
  <c r="L157" i="11"/>
  <c r="M161" i="11"/>
  <c r="L161" i="11"/>
  <c r="M167" i="11"/>
  <c r="L167" i="11"/>
  <c r="J32" i="11"/>
  <c r="L32" i="11"/>
  <c r="J29" i="11"/>
  <c r="L29" i="11"/>
  <c r="M44" i="11"/>
  <c r="L44" i="11"/>
  <c r="M56" i="11"/>
  <c r="L56" i="11"/>
  <c r="J26" i="11"/>
  <c r="L26" i="11"/>
  <c r="L170" i="11" s="1"/>
  <c r="J30" i="11"/>
  <c r="L30" i="11"/>
  <c r="J34" i="11"/>
  <c r="L34" i="11"/>
  <c r="J39" i="11"/>
  <c r="L39" i="11"/>
  <c r="M45" i="11"/>
  <c r="L45" i="11"/>
  <c r="M49" i="11"/>
  <c r="L49" i="11"/>
  <c r="M53" i="11"/>
  <c r="L53" i="11"/>
  <c r="M57" i="11"/>
  <c r="L57" i="11"/>
  <c r="M61" i="11"/>
  <c r="L61" i="11"/>
  <c r="M68" i="11"/>
  <c r="L68" i="11"/>
  <c r="J72" i="11"/>
  <c r="L72" i="11"/>
  <c r="M83" i="11"/>
  <c r="L83" i="11"/>
  <c r="M87" i="11"/>
  <c r="L87" i="11"/>
  <c r="M93" i="11"/>
  <c r="L93" i="11"/>
  <c r="M99" i="11"/>
  <c r="L99" i="11"/>
  <c r="M103" i="11"/>
  <c r="L103" i="11"/>
  <c r="M109" i="11"/>
  <c r="L109" i="11"/>
  <c r="M115" i="11"/>
  <c r="L115" i="11"/>
  <c r="M119" i="11"/>
  <c r="L119" i="11"/>
  <c r="M126" i="11"/>
  <c r="L126" i="11"/>
  <c r="M132" i="11"/>
  <c r="L132" i="11"/>
  <c r="M136" i="11"/>
  <c r="L136" i="11"/>
  <c r="M142" i="11"/>
  <c r="L142" i="11"/>
  <c r="M148" i="11"/>
  <c r="L148" i="11"/>
  <c r="M152" i="11"/>
  <c r="L152" i="11"/>
  <c r="M158" i="11"/>
  <c r="L158" i="11"/>
  <c r="M164" i="11"/>
  <c r="L164" i="11"/>
  <c r="M168" i="11"/>
  <c r="L168" i="11"/>
  <c r="J164" i="11"/>
  <c r="J165" i="11"/>
  <c r="J166" i="11"/>
  <c r="J167" i="11"/>
  <c r="J168" i="11"/>
  <c r="J169" i="11"/>
  <c r="J156" i="11"/>
  <c r="J157" i="11"/>
  <c r="J158" i="11"/>
  <c r="J159" i="11"/>
  <c r="J160" i="11"/>
  <c r="J161" i="11"/>
  <c r="J148" i="11"/>
  <c r="J149" i="11"/>
  <c r="J150" i="11"/>
  <c r="J151" i="11"/>
  <c r="J152" i="11"/>
  <c r="J153" i="11"/>
  <c r="J140" i="11"/>
  <c r="J141" i="11"/>
  <c r="J142" i="11"/>
  <c r="J143" i="11"/>
  <c r="J144" i="11"/>
  <c r="J145" i="11"/>
  <c r="J132" i="11"/>
  <c r="J133" i="11"/>
  <c r="J134" i="11"/>
  <c r="J135" i="11"/>
  <c r="J136" i="11"/>
  <c r="J137" i="11"/>
  <c r="J125" i="11"/>
  <c r="J129" i="11"/>
  <c r="J124" i="11"/>
  <c r="J126" i="11"/>
  <c r="J127" i="11"/>
  <c r="J128" i="11"/>
  <c r="J115" i="11"/>
  <c r="J116" i="11"/>
  <c r="J117" i="11"/>
  <c r="J118" i="11"/>
  <c r="J119" i="11"/>
  <c r="J120" i="11"/>
  <c r="J107" i="11"/>
  <c r="J108" i="11"/>
  <c r="J109" i="11"/>
  <c r="J110" i="11"/>
  <c r="J111" i="11"/>
  <c r="J112" i="11"/>
  <c r="J99" i="11"/>
  <c r="J100" i="11"/>
  <c r="J101" i="11"/>
  <c r="J102" i="11"/>
  <c r="J103" i="11"/>
  <c r="J104" i="11"/>
  <c r="J91" i="11"/>
  <c r="J92" i="11"/>
  <c r="J93" i="11"/>
  <c r="J94" i="11"/>
  <c r="J95" i="11"/>
  <c r="J96" i="11"/>
  <c r="J83" i="11"/>
  <c r="J84" i="11"/>
  <c r="J85" i="11"/>
  <c r="J86" i="11"/>
  <c r="J87" i="11"/>
  <c r="J88" i="11"/>
  <c r="J79" i="11"/>
  <c r="J80" i="11"/>
  <c r="M73" i="11"/>
  <c r="J75" i="11"/>
  <c r="J76" i="11"/>
  <c r="J77" i="11"/>
  <c r="J78" i="11"/>
  <c r="J68" i="11"/>
  <c r="J44" i="11"/>
  <c r="J46" i="11"/>
  <c r="J47" i="11"/>
  <c r="J49" i="11"/>
  <c r="J51" i="11"/>
  <c r="J53" i="11"/>
  <c r="J54" i="11"/>
  <c r="J56" i="11"/>
  <c r="J58" i="11"/>
  <c r="J60" i="11"/>
  <c r="J62" i="11"/>
  <c r="J64" i="11"/>
  <c r="J43" i="11"/>
  <c r="J45" i="11"/>
  <c r="J48" i="11"/>
  <c r="J50" i="11"/>
  <c r="J52" i="11"/>
  <c r="J55" i="11"/>
  <c r="J57" i="11"/>
  <c r="J59" i="11"/>
  <c r="J61" i="11"/>
  <c r="J63" i="11"/>
  <c r="M38" i="11"/>
  <c r="M40" i="11"/>
  <c r="M39" i="11"/>
  <c r="M37" i="11"/>
  <c r="M34" i="11"/>
  <c r="M32" i="11"/>
  <c r="M30" i="11"/>
  <c r="M29" i="11"/>
  <c r="M27" i="11"/>
  <c r="M33" i="11"/>
  <c r="M31" i="11"/>
  <c r="M28" i="11"/>
  <c r="M26" i="11"/>
  <c r="A21" i="11" l="1"/>
  <c r="A22" i="11"/>
  <c r="A23" i="11"/>
  <c r="M36" i="11" l="1"/>
  <c r="M25" i="11"/>
  <c r="N21" i="11" s="1"/>
  <c r="N170" i="11" s="1"/>
  <c r="N171" i="11" l="1"/>
  <c r="N173" i="11" s="1"/>
  <c r="N172" i="11"/>
  <c r="J36" i="11"/>
  <c r="J25" i="11"/>
  <c r="J170" i="11" l="1"/>
  <c r="A20" i="11"/>
  <c r="M12" i="11" l="1"/>
  <c r="M13" i="11" l="1"/>
  <c r="M14" i="11"/>
  <c r="M15" i="11"/>
  <c r="M16" i="11"/>
  <c r="M170" i="11" s="1"/>
  <c r="M17" i="11"/>
  <c r="M18" i="11"/>
  <c r="M19" i="11"/>
  <c r="M171" i="11" l="1"/>
  <c r="M173" i="11" s="1"/>
  <c r="M172" i="11"/>
  <c r="N10" i="11"/>
  <c r="G14" i="11"/>
  <c r="G15" i="11"/>
  <c r="G16" i="11"/>
  <c r="G17" i="11"/>
  <c r="G19" i="11"/>
  <c r="G13" i="11" l="1"/>
  <c r="G12" i="11"/>
  <c r="A12" i="11"/>
  <c r="A13" i="11" l="1"/>
  <c r="A14" i="11" l="1"/>
  <c r="A15" i="11" l="1"/>
  <c r="A16" i="11" l="1"/>
  <c r="A17" i="11" l="1"/>
  <c r="A18" i="11" l="1"/>
  <c r="A19" i="11" l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6" i="11" s="1"/>
  <c r="A37" i="11" s="1"/>
  <c r="A38" i="11" s="1"/>
  <c r="A39" i="11" s="1"/>
  <c r="A40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8" i="11" s="1"/>
  <c r="A69" i="11" s="1"/>
  <c r="A70" i="11" s="1"/>
  <c r="A71" i="11" s="1"/>
  <c r="A72" i="11" s="1"/>
  <c r="A73" i="11" s="1"/>
  <c r="A75" i="11" s="1"/>
  <c r="A76" i="11" s="1"/>
  <c r="A77" i="11" s="1"/>
  <c r="A78" i="11" s="1"/>
  <c r="A79" i="11" s="1"/>
  <c r="A80" i="11" s="1"/>
  <c r="A83" i="11" s="1"/>
  <c r="A84" i="11" s="1"/>
  <c r="A85" i="11" s="1"/>
  <c r="A86" i="11" s="1"/>
  <c r="A87" i="11" s="1"/>
  <c r="A88" i="11" s="1"/>
  <c r="A91" i="11" s="1"/>
  <c r="A92" i="11" s="1"/>
  <c r="A93" i="11" s="1"/>
  <c r="A94" i="11" s="1"/>
  <c r="A95" i="11" s="1"/>
  <c r="A96" i="11" s="1"/>
  <c r="A99" i="11" s="1"/>
  <c r="A100" i="11" s="1"/>
  <c r="A101" i="11" s="1"/>
  <c r="A102" i="11" s="1"/>
  <c r="A103" i="11" s="1"/>
  <c r="A104" i="11" s="1"/>
  <c r="A107" i="11" s="1"/>
  <c r="A108" i="11" s="1"/>
  <c r="A109" i="11" s="1"/>
  <c r="A110" i="11" s="1"/>
  <c r="A111" i="11" s="1"/>
  <c r="A112" i="11" s="1"/>
  <c r="A115" i="11" s="1"/>
  <c r="A116" i="11" s="1"/>
  <c r="A117" i="11" s="1"/>
  <c r="A118" i="11" s="1"/>
  <c r="A119" i="11" s="1"/>
  <c r="A120" i="11" s="1"/>
  <c r="A124" i="11" s="1"/>
  <c r="A125" i="11" s="1"/>
  <c r="A126" i="11" s="1"/>
  <c r="A127" i="11" s="1"/>
  <c r="A128" i="11" s="1"/>
  <c r="A129" i="11" s="1"/>
  <c r="A132" i="11" s="1"/>
  <c r="A133" i="11" s="1"/>
  <c r="A134" i="11" s="1"/>
  <c r="A135" i="11" s="1"/>
  <c r="A136" i="11" s="1"/>
  <c r="A137" i="11" s="1"/>
  <c r="A140" i="11" s="1"/>
  <c r="A141" i="11" s="1"/>
  <c r="A142" i="11" s="1"/>
  <c r="A143" i="11" s="1"/>
  <c r="A144" i="11" s="1"/>
  <c r="A145" i="11" s="1"/>
  <c r="A148" i="11" s="1"/>
  <c r="A149" i="11" s="1"/>
  <c r="A150" i="11" s="1"/>
  <c r="A151" i="11" s="1"/>
  <c r="A152" i="11" s="1"/>
  <c r="A153" i="11" s="1"/>
  <c r="A156" i="11" s="1"/>
  <c r="A157" i="11" s="1"/>
  <c r="A158" i="11" s="1"/>
  <c r="A159" i="11" s="1"/>
  <c r="A160" i="11" s="1"/>
  <c r="A161" i="11" s="1"/>
  <c r="A164" i="11" s="1"/>
  <c r="A165" i="11" s="1"/>
  <c r="A166" i="11" s="1"/>
  <c r="A167" i="11" s="1"/>
  <c r="A168" i="11" s="1"/>
  <c r="A169" i="11" s="1"/>
</calcChain>
</file>

<file path=xl/sharedStrings.xml><?xml version="1.0" encoding="utf-8"?>
<sst xmlns="http://schemas.openxmlformats.org/spreadsheetml/2006/main" count="452" uniqueCount="111">
  <si>
    <t>UNIT</t>
  </si>
  <si>
    <t>DESCRIPTION</t>
  </si>
  <si>
    <t>TRADE COST</t>
  </si>
  <si>
    <t>ITEM #</t>
  </si>
  <si>
    <t>QTY.</t>
  </si>
  <si>
    <t>TOTAL BASE BID</t>
  </si>
  <si>
    <t>ITEM COST</t>
  </si>
  <si>
    <t>OVERHEAD AND PROFIT</t>
  </si>
  <si>
    <t>INSURANCE</t>
  </si>
  <si>
    <t xml:space="preserve"> </t>
  </si>
  <si>
    <t>GENERAL</t>
  </si>
  <si>
    <t>Permit</t>
  </si>
  <si>
    <t>Supervision</t>
  </si>
  <si>
    <t>Estimate of Materials and Cost of Construction</t>
  </si>
  <si>
    <t>Summary</t>
  </si>
  <si>
    <t>Amount</t>
  </si>
  <si>
    <t>Subtotal</t>
  </si>
  <si>
    <t>Profit/Overhead</t>
  </si>
  <si>
    <t>Total</t>
  </si>
  <si>
    <t>Date:</t>
  </si>
  <si>
    <t>Project:</t>
  </si>
  <si>
    <t>Project Location:</t>
  </si>
  <si>
    <t>REF. SHEET</t>
  </si>
  <si>
    <t>CSI SECT</t>
  </si>
  <si>
    <t>QTY WITH
WASTAGE</t>
  </si>
  <si>
    <t>WASTAGE</t>
  </si>
  <si>
    <t>Final Cleanup</t>
  </si>
  <si>
    <t>Mobilization Cost</t>
  </si>
  <si>
    <t>Project Overheads</t>
  </si>
  <si>
    <t>Bonds</t>
  </si>
  <si>
    <t>Fees (Architect &amp; Engineer)</t>
  </si>
  <si>
    <t>Temporary Control &amp; Facilities</t>
  </si>
  <si>
    <t>-</t>
  </si>
  <si>
    <t>UNIT LABOR COST</t>
  </si>
  <si>
    <t>UNIT MATERIAL COST</t>
  </si>
  <si>
    <t>EA</t>
  </si>
  <si>
    <t>SF</t>
  </si>
  <si>
    <t>LS</t>
  </si>
  <si>
    <t>LF</t>
  </si>
  <si>
    <t>DIV-01</t>
  </si>
  <si>
    <t>TOTAL MATERIAL COST</t>
  </si>
  <si>
    <t>TOTAL LABOR COST</t>
  </si>
  <si>
    <t>DIV-05</t>
  </si>
  <si>
    <t>METALS</t>
  </si>
  <si>
    <t xml:space="preserve">1st  Floor </t>
  </si>
  <si>
    <t>HSS8x8x5/8 (BP-3)</t>
  </si>
  <si>
    <t>HSS8x8x1/2 (BP-3)</t>
  </si>
  <si>
    <t>HSS8x8x1/2 (BP-4)</t>
  </si>
  <si>
    <t xml:space="preserve">HSS10x6x1/2 (BP-4) </t>
  </si>
  <si>
    <t xml:space="preserve">HSS10x6x1/2 (BP-3) </t>
  </si>
  <si>
    <t>HSS4x4x3/8 (BP-1)</t>
  </si>
  <si>
    <t>HSS4x4x5/16 (BP-1)</t>
  </si>
  <si>
    <t>HSS6x6x3/8 (BP-2)</t>
  </si>
  <si>
    <t>HSS6x4x3/8 (BP-1)</t>
  </si>
  <si>
    <t>W12x58 (BP-5)</t>
  </si>
  <si>
    <t xml:space="preserve">Bsase Plate </t>
  </si>
  <si>
    <t>1'-0"  Wide x 1'-0" Length x 3/4" Thickness ( BP-1)</t>
  </si>
  <si>
    <t>1'-0"  Wide x 1'-0" Length x 1" Thickness ( BP-2)</t>
  </si>
  <si>
    <t>1'-4"  Wide x 1'-4" Length x 1" Thickness ( BP-3)</t>
  </si>
  <si>
    <t>1'-4"  Wide x 1'-4" Length x 1" Thickness ( BP-4)</t>
  </si>
  <si>
    <t>1'-4"  Wide x 1'-4" Length x 1" Thickness ( BP-5)</t>
  </si>
  <si>
    <t xml:space="preserve">2nd Floor </t>
  </si>
  <si>
    <t>Steel Beam</t>
  </si>
  <si>
    <t>HSS 6x6x5/16 Beam</t>
  </si>
  <si>
    <t>HSS 8x4x3/8 Beam</t>
  </si>
  <si>
    <t>HSS 10x6x1/2  Beam</t>
  </si>
  <si>
    <t>W 21x50 Beam</t>
  </si>
  <si>
    <t>W 24x55 Beam</t>
  </si>
  <si>
    <t>W 24x62 Beam</t>
  </si>
  <si>
    <t>W 24x68 Beam</t>
  </si>
  <si>
    <t>W 24x76 Beam</t>
  </si>
  <si>
    <t>W 24x103 Beam</t>
  </si>
  <si>
    <t>W 27x94 Beam</t>
  </si>
  <si>
    <t>W8x10 Beam</t>
  </si>
  <si>
    <t>W10x12 Beam</t>
  </si>
  <si>
    <t>W12x16 Beam</t>
  </si>
  <si>
    <t>W12x26 Beam</t>
  </si>
  <si>
    <t>W16x31 Beam</t>
  </si>
  <si>
    <t>W16x45 Beam</t>
  </si>
  <si>
    <t>W18x35 Beam</t>
  </si>
  <si>
    <t>W18x40 Beam</t>
  </si>
  <si>
    <t>W18x46 Beam</t>
  </si>
  <si>
    <t>W21x44 Beam</t>
  </si>
  <si>
    <t>W27x84 Beam</t>
  </si>
  <si>
    <t xml:space="preserve">C8x11.5 Beam </t>
  </si>
  <si>
    <t>Dry Wall</t>
  </si>
  <si>
    <t xml:space="preserve">Type 2S Wall </t>
  </si>
  <si>
    <t>2 1/2" Steel Stud @ 16" O.C</t>
  </si>
  <si>
    <t xml:space="preserve">2 Layer 5/8" Gypsum Board Both Side </t>
  </si>
  <si>
    <t>1" Fire Rated Gypsum Board Wall Liner Panel</t>
  </si>
  <si>
    <t xml:space="preserve">1 1/2" Batt Insulation </t>
  </si>
  <si>
    <t>2 Top &amp;Bottom Runner</t>
  </si>
  <si>
    <t xml:space="preserve">Sealent </t>
  </si>
  <si>
    <t xml:space="preserve">Type 2S1 Wall </t>
  </si>
  <si>
    <t>4" Steel Stud @ 16" O.C</t>
  </si>
  <si>
    <t xml:space="preserve">3" Batt Insulation </t>
  </si>
  <si>
    <t>King Unit</t>
  </si>
  <si>
    <t>Queen  Unit  Stud wall</t>
  </si>
  <si>
    <t xml:space="preserve">2nd  Floor </t>
  </si>
  <si>
    <t>Queen ADA Unit</t>
  </si>
  <si>
    <t>King ADA Unit</t>
  </si>
  <si>
    <t>TON</t>
  </si>
  <si>
    <t>S1.1</t>
  </si>
  <si>
    <t>S1.2</t>
  </si>
  <si>
    <t>A1.1</t>
  </si>
  <si>
    <t>A1.2</t>
  </si>
  <si>
    <t>SPRINGHILL SUITE BY MARRIOT</t>
  </si>
  <si>
    <t>NORTHPORT,ALABAMA</t>
  </si>
  <si>
    <t>SUB TOTAL</t>
  </si>
  <si>
    <t>Total Lab. Cost =</t>
  </si>
  <si>
    <t>Total Mat. Cost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</si>
</sst>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_);_(&quot;$&quot;* \(#,##0\);_(&quot;$&quot;* &quot;-&quot;?_);_(@_)"/>
    <numFmt numFmtId="167" formatCode="_(&quot;$&quot;* #,##0.0_);_(&quot;$&quot;* \(#,##0.0\);_(&quot;$&quot;* &quot;-&quot;??_);_(@_)"/>
    <numFmt numFmtId="168" formatCode="_-&quot;$&quot;* #,##0_-;\-&quot;$&quot;* #,##0_-;_-&quot;$&quot;* &quot;-&quot;??_-;_-@_-"/>
    <numFmt numFmtId="169" formatCode="_(* #,##0.0_);_(* \(#,##0.0\);_(* &quot;-&quot;_);_(@_)"/>
    <numFmt numFmtId="170" formatCode="_(* #,##0.00_);_(* \(#,##0.00\);_(* &quot;-&quot;_);_(@_)"/>
  </numFmts>
  <fonts count="37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6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8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double">
        <color indexed="62"/>
      </top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/>
      <top style="double">
        <color indexed="62"/>
      </top>
      <bottom style="thin">
        <color indexed="64"/>
      </bottom>
      <diagonal/>
    </border>
    <border>
      <left/>
      <right/>
      <top style="double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2"/>
      </top>
      <bottom style="thin">
        <color indexed="64"/>
      </bottom>
      <diagonal/>
    </border>
    <border>
      <left style="thin">
        <color indexed="64"/>
      </left>
      <right/>
      <top style="thin">
        <color indexed="62"/>
      </top>
      <bottom style="double">
        <color indexed="62"/>
      </bottom>
      <diagonal/>
    </border>
  </borders>
  <cellStyleXfs count="6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4" fillId="0" borderId="0"/>
    <xf numFmtId="0" fontId="23" fillId="0" borderId="0"/>
    <xf numFmtId="0" fontId="5" fillId="0" borderId="0"/>
    <xf numFmtId="43" fontId="23" fillId="0" borderId="0" applyFont="0" applyFill="0" applyBorder="0" applyAlignment="0" applyProtection="0"/>
    <xf numFmtId="0" fontId="24" fillId="0" borderId="0"/>
    <xf numFmtId="43" fontId="5" fillId="0" borderId="0" applyFont="0" applyFill="0" applyBorder="0" applyAlignment="0" applyProtection="0"/>
    <xf numFmtId="0" fontId="5" fillId="0" borderId="0"/>
    <xf numFmtId="44" fontId="24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vertical="top"/>
    </xf>
    <xf numFmtId="2" fontId="25" fillId="0" borderId="0" xfId="0" applyNumberFormat="1" applyFont="1" applyAlignment="1">
      <alignment vertical="top" wrapText="1"/>
    </xf>
    <xf numFmtId="2" fontId="25" fillId="0" borderId="0" xfId="0" applyNumberFormat="1" applyFont="1" applyBorder="1" applyAlignment="1">
      <alignment vertical="top" wrapText="1"/>
    </xf>
    <xf numFmtId="0" fontId="25" fillId="0" borderId="0" xfId="0" applyFont="1" applyBorder="1" applyAlignment="1">
      <alignment horizontal="center" vertical="top"/>
    </xf>
    <xf numFmtId="2" fontId="25" fillId="0" borderId="0" xfId="0" applyNumberFormat="1" applyFont="1" applyBorder="1" applyAlignment="1">
      <alignment vertical="top"/>
    </xf>
    <xf numFmtId="0" fontId="30" fillId="20" borderId="12" xfId="39" applyFont="1" applyBorder="1" applyAlignment="1">
      <alignment horizontal="center" vertical="top"/>
    </xf>
    <xf numFmtId="0" fontId="30" fillId="20" borderId="13" xfId="39" applyFont="1" applyBorder="1" applyAlignment="1">
      <alignment vertical="top"/>
    </xf>
    <xf numFmtId="0" fontId="29" fillId="0" borderId="9" xfId="41" applyFont="1" applyFill="1" applyBorder="1" applyAlignment="1">
      <alignment vertical="top"/>
    </xf>
    <xf numFmtId="0" fontId="29" fillId="0" borderId="17" xfId="41" applyFont="1" applyFill="1" applyBorder="1" applyAlignment="1">
      <alignment vertical="top"/>
    </xf>
    <xf numFmtId="41" fontId="25" fillId="0" borderId="0" xfId="45" applyNumberFormat="1" applyFont="1" applyFill="1" applyAlignment="1">
      <alignment vertical="center"/>
    </xf>
    <xf numFmtId="0" fontId="25" fillId="0" borderId="0" xfId="45" applyFont="1" applyFill="1" applyAlignment="1">
      <alignment vertical="center"/>
    </xf>
    <xf numFmtId="1" fontId="25" fillId="25" borderId="15" xfId="38" applyNumberFormat="1" applyFont="1" applyFill="1" applyBorder="1" applyAlignment="1">
      <alignment horizontal="center" vertical="top"/>
    </xf>
    <xf numFmtId="0" fontId="25" fillId="25" borderId="7" xfId="38" applyFont="1" applyFill="1" applyBorder="1" applyAlignment="1">
      <alignment horizontal="justify" vertical="top" wrapText="1"/>
    </xf>
    <xf numFmtId="0" fontId="32" fillId="0" borderId="0" xfId="0" applyFont="1"/>
    <xf numFmtId="0" fontId="25" fillId="0" borderId="0" xfId="0" applyFont="1" applyFill="1" applyBorder="1" applyAlignment="1">
      <alignment horizontal="center" vertical="top"/>
    </xf>
    <xf numFmtId="0" fontId="29" fillId="0" borderId="9" xfId="41" applyFont="1" applyFill="1" applyBorder="1" applyAlignment="1">
      <alignment horizontal="left" vertical="top"/>
    </xf>
    <xf numFmtId="0" fontId="29" fillId="0" borderId="17" xfId="41" applyFont="1" applyFill="1" applyBorder="1" applyAlignment="1">
      <alignment horizontal="left" vertical="top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0" fontId="31" fillId="24" borderId="11" xfId="34" applyFont="1" applyFill="1" applyBorder="1" applyAlignment="1" applyProtection="1">
      <alignment horizontal="center" vertical="center" wrapText="1"/>
    </xf>
    <xf numFmtId="2" fontId="31" fillId="24" borderId="11" xfId="34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0" fillId="20" borderId="12" xfId="39" applyFont="1" applyBorder="1" applyAlignment="1">
      <alignment horizontal="center" vertical="center"/>
    </xf>
    <xf numFmtId="1" fontId="25" fillId="25" borderId="15" xfId="38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25" fillId="0" borderId="0" xfId="0" applyNumberFormat="1" applyFont="1" applyBorder="1" applyAlignment="1">
      <alignment horizontal="center" vertical="center" wrapText="1"/>
    </xf>
    <xf numFmtId="2" fontId="26" fillId="0" borderId="0" xfId="0" applyNumberFormat="1" applyFont="1" applyBorder="1" applyAlignment="1">
      <alignment vertical="center" wrapText="1"/>
    </xf>
    <xf numFmtId="2" fontId="25" fillId="0" borderId="0" xfId="0" applyNumberFormat="1" applyFont="1" applyBorder="1" applyAlignment="1">
      <alignment vertical="center" wrapText="1"/>
    </xf>
    <xf numFmtId="164" fontId="25" fillId="0" borderId="0" xfId="0" applyNumberFormat="1" applyFont="1" applyBorder="1" applyAlignment="1">
      <alignment vertical="center"/>
    </xf>
    <xf numFmtId="2" fontId="25" fillId="0" borderId="0" xfId="0" applyNumberFormat="1" applyFont="1" applyAlignment="1">
      <alignment vertical="center" wrapText="1"/>
    </xf>
    <xf numFmtId="0" fontId="34" fillId="0" borderId="18" xfId="0" applyFont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0" fillId="20" borderId="14" xfId="39" applyFont="1" applyBorder="1" applyAlignment="1">
      <alignment vertical="center"/>
    </xf>
    <xf numFmtId="42" fontId="30" fillId="20" borderId="11" xfId="39" applyNumberFormat="1" applyFont="1" applyBorder="1" applyAlignment="1">
      <alignment vertical="center"/>
    </xf>
    <xf numFmtId="9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right" vertical="center"/>
    </xf>
    <xf numFmtId="0" fontId="25" fillId="25" borderId="7" xfId="38" applyFont="1" applyFill="1" applyBorder="1" applyAlignment="1">
      <alignment horizontal="center" vertical="center"/>
    </xf>
    <xf numFmtId="167" fontId="25" fillId="25" borderId="7" xfId="38" applyNumberFormat="1" applyFont="1" applyFill="1" applyBorder="1" applyAlignment="1">
      <alignment vertical="center"/>
    </xf>
    <xf numFmtId="166" fontId="25" fillId="25" borderId="7" xfId="38" applyNumberFormat="1" applyFont="1" applyFill="1" applyBorder="1" applyAlignment="1" applyProtection="1">
      <alignment horizontal="left" vertical="center"/>
    </xf>
    <xf numFmtId="42" fontId="26" fillId="25" borderId="16" xfId="38" applyNumberFormat="1" applyFont="1" applyFill="1" applyBorder="1" applyAlignment="1" applyProtection="1">
      <alignment horizontal="left" vertical="center"/>
    </xf>
    <xf numFmtId="167" fontId="25" fillId="25" borderId="7" xfId="38" applyNumberFormat="1" applyFont="1" applyFill="1" applyBorder="1" applyAlignment="1">
      <alignment horizontal="right" vertical="center"/>
    </xf>
    <xf numFmtId="164" fontId="29" fillId="0" borderId="9" xfId="41" applyNumberFormat="1" applyFont="1" applyFill="1" applyBorder="1" applyAlignment="1" applyProtection="1">
      <alignment horizontal="center" vertical="center"/>
    </xf>
    <xf numFmtId="0" fontId="29" fillId="0" borderId="9" xfId="41" applyFont="1" applyFill="1" applyBorder="1" applyAlignment="1">
      <alignment horizontal="center" vertical="center"/>
    </xf>
    <xf numFmtId="9" fontId="29" fillId="0" borderId="9" xfId="41" applyNumberFormat="1" applyFont="1" applyFill="1" applyBorder="1" applyAlignment="1">
      <alignment horizontal="center" vertical="center"/>
    </xf>
    <xf numFmtId="165" fontId="29" fillId="0" borderId="9" xfId="41" applyNumberFormat="1" applyFont="1" applyFill="1" applyBorder="1" applyAlignment="1">
      <alignment horizontal="left" vertical="center"/>
    </xf>
    <xf numFmtId="164" fontId="29" fillId="0" borderId="17" xfId="41" applyNumberFormat="1" applyFont="1" applyFill="1" applyBorder="1" applyAlignment="1" applyProtection="1">
      <alignment horizontal="center" vertical="center"/>
    </xf>
    <xf numFmtId="0" fontId="29" fillId="0" borderId="17" xfId="41" applyFont="1" applyFill="1" applyBorder="1" applyAlignment="1">
      <alignment horizontal="center" vertical="center"/>
    </xf>
    <xf numFmtId="0" fontId="29" fillId="0" borderId="17" xfId="41" applyFont="1" applyFill="1" applyBorder="1" applyAlignment="1">
      <alignment vertical="center"/>
    </xf>
    <xf numFmtId="166" fontId="29" fillId="0" borderId="17" xfId="41" applyNumberFormat="1" applyFont="1" applyFill="1" applyBorder="1" applyAlignment="1">
      <alignment horizontal="left" vertical="center"/>
    </xf>
    <xf numFmtId="0" fontId="25" fillId="0" borderId="0" xfId="0" applyFont="1" applyAlignment="1">
      <alignment vertical="center"/>
    </xf>
    <xf numFmtId="2" fontId="25" fillId="0" borderId="0" xfId="0" applyNumberFormat="1" applyFont="1" applyAlignment="1">
      <alignment horizontal="center" vertical="center" wrapText="1"/>
    </xf>
    <xf numFmtId="164" fontId="25" fillId="0" borderId="0" xfId="0" applyNumberFormat="1" applyFont="1" applyAlignment="1">
      <alignment vertical="center"/>
    </xf>
    <xf numFmtId="41" fontId="25" fillId="25" borderId="7" xfId="38" applyNumberFormat="1" applyFont="1" applyFill="1" applyBorder="1" applyAlignment="1">
      <alignment horizontal="center" vertical="center"/>
    </xf>
    <xf numFmtId="0" fontId="30" fillId="20" borderId="14" xfId="39" applyFont="1" applyBorder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34" fillId="0" borderId="0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right" vertical="center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1" fontId="25" fillId="25" borderId="15" xfId="38" applyNumberFormat="1" applyFont="1" applyFill="1" applyBorder="1" applyAlignment="1">
      <alignment horizontal="center" vertical="top"/>
    </xf>
    <xf numFmtId="0" fontId="25" fillId="25" borderId="7" xfId="38" applyFont="1" applyFill="1" applyBorder="1" applyAlignment="1">
      <alignment horizontal="justify" vertical="top" wrapText="1"/>
    </xf>
    <xf numFmtId="1" fontId="25" fillId="25" borderId="15" xfId="38" applyNumberFormat="1" applyFont="1" applyFill="1" applyBorder="1" applyAlignment="1">
      <alignment horizontal="center" vertical="center"/>
    </xf>
    <xf numFmtId="9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right" vertical="center"/>
    </xf>
    <xf numFmtId="0" fontId="25" fillId="25" borderId="7" xfId="38" applyFont="1" applyFill="1" applyBorder="1" applyAlignment="1">
      <alignment horizontal="center" vertical="center"/>
    </xf>
    <xf numFmtId="167" fontId="25" fillId="25" borderId="7" xfId="38" applyNumberFormat="1" applyFont="1" applyFill="1" applyBorder="1" applyAlignment="1">
      <alignment vertical="center"/>
    </xf>
    <xf numFmtId="166" fontId="25" fillId="25" borderId="7" xfId="38" applyNumberFormat="1" applyFont="1" applyFill="1" applyBorder="1" applyAlignment="1" applyProtection="1">
      <alignment horizontal="left" vertical="center"/>
    </xf>
    <xf numFmtId="42" fontId="26" fillId="25" borderId="16" xfId="38" applyNumberFormat="1" applyFont="1" applyFill="1" applyBorder="1" applyAlignment="1" applyProtection="1">
      <alignment horizontal="left" vertical="center"/>
    </xf>
    <xf numFmtId="167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center" vertical="center"/>
    </xf>
    <xf numFmtId="0" fontId="30" fillId="20" borderId="14" xfId="39" applyFont="1" applyBorder="1" applyAlignment="1">
      <alignment horizontal="center" vertical="center"/>
    </xf>
    <xf numFmtId="0" fontId="0" fillId="0" borderId="0" xfId="0"/>
    <xf numFmtId="0" fontId="30" fillId="20" borderId="12" xfId="39" applyFont="1" applyBorder="1" applyAlignment="1">
      <alignment horizontal="center" vertical="top"/>
    </xf>
    <xf numFmtId="0" fontId="30" fillId="20" borderId="13" xfId="39" applyFont="1" applyBorder="1" applyAlignment="1">
      <alignment vertical="top"/>
    </xf>
    <xf numFmtId="41" fontId="25" fillId="0" borderId="0" xfId="45" applyNumberFormat="1" applyFont="1" applyFill="1" applyAlignment="1">
      <alignment vertical="center"/>
    </xf>
    <xf numFmtId="0" fontId="25" fillId="0" borderId="0" xfId="45" applyFont="1" applyFill="1" applyAlignment="1">
      <alignment vertical="center"/>
    </xf>
    <xf numFmtId="0" fontId="30" fillId="20" borderId="14" xfId="39" applyFont="1" applyBorder="1" applyAlignment="1">
      <alignment vertical="center"/>
    </xf>
    <xf numFmtId="42" fontId="30" fillId="20" borderId="11" xfId="39" applyNumberFormat="1" applyFont="1" applyBorder="1" applyAlignment="1">
      <alignment vertical="center"/>
    </xf>
    <xf numFmtId="0" fontId="25" fillId="25" borderId="7" xfId="38" applyFont="1" applyFill="1" applyBorder="1" applyAlignment="1">
      <alignment horizontal="justify" vertical="top"/>
    </xf>
    <xf numFmtId="169" fontId="25" fillId="25" borderId="7" xfId="38" applyNumberFormat="1" applyFont="1" applyFill="1" applyBorder="1" applyAlignment="1">
      <alignment horizontal="center" vertical="center"/>
    </xf>
    <xf numFmtId="14" fontId="35" fillId="0" borderId="0" xfId="0" applyNumberFormat="1" applyFont="1" applyFill="1" applyAlignment="1">
      <alignment horizontal="left"/>
    </xf>
    <xf numFmtId="170" fontId="25" fillId="25" borderId="7" xfId="38" applyNumberFormat="1" applyFont="1" applyFill="1" applyBorder="1" applyAlignment="1">
      <alignment horizontal="center" vertical="center"/>
    </xf>
    <xf numFmtId="0" fontId="26" fillId="24" borderId="7" xfId="38" applyFont="1" applyFill="1" applyBorder="1" applyAlignment="1">
      <alignment horizontal="center" vertical="center" wrapText="1"/>
    </xf>
    <xf numFmtId="169" fontId="25" fillId="25" borderId="7" xfId="38" applyNumberFormat="1" applyFont="1" applyFill="1" applyBorder="1" applyAlignment="1">
      <alignment horizontal="right" vertical="center"/>
    </xf>
    <xf numFmtId="0" fontId="26" fillId="25" borderId="7" xfId="38" applyFont="1" applyFill="1" applyBorder="1" applyAlignment="1">
      <alignment horizontal="justify" vertical="top"/>
    </xf>
    <xf numFmtId="0" fontId="35" fillId="0" borderId="0" xfId="0" applyFont="1" applyBorder="1" applyAlignment="1">
      <alignment horizontal="left"/>
    </xf>
    <xf numFmtId="168" fontId="35" fillId="0" borderId="0" xfId="0" applyNumberFormat="1" applyFont="1" applyBorder="1" applyAlignment="1"/>
    <xf numFmtId="168" fontId="35" fillId="0" borderId="0" xfId="0" applyNumberFormat="1" applyFont="1" applyAlignment="1">
      <alignment horizontal="center" vertical="center"/>
    </xf>
    <xf numFmtId="42" fontId="29" fillId="0" borderId="23" xfId="41" applyNumberFormat="1" applyFont="1" applyFill="1" applyBorder="1" applyAlignment="1">
      <alignment vertical="center"/>
    </xf>
    <xf numFmtId="165" fontId="29" fillId="0" borderId="23" xfId="41" applyNumberFormat="1" applyFont="1" applyFill="1" applyBorder="1" applyAlignment="1">
      <alignment vertical="center"/>
    </xf>
    <xf numFmtId="42" fontId="29" fillId="0" borderId="24" xfId="41" applyNumberFormat="1" applyFont="1" applyFill="1" applyBorder="1" applyAlignment="1">
      <alignment vertical="center"/>
    </xf>
    <xf numFmtId="0" fontId="29" fillId="0" borderId="9" xfId="41" applyFont="1" applyFill="1" applyBorder="1" applyAlignment="1">
      <alignment vertical="center"/>
    </xf>
    <xf numFmtId="0" fontId="29" fillId="0" borderId="21" xfId="41" applyFont="1" applyFill="1" applyBorder="1" applyAlignment="1">
      <alignment horizontal="left" vertical="center"/>
    </xf>
    <xf numFmtId="0" fontId="29" fillId="0" borderId="22" xfId="41" applyFont="1" applyFill="1" applyBorder="1" applyAlignment="1">
      <alignment horizontal="left" vertical="center"/>
    </xf>
    <xf numFmtId="0" fontId="29" fillId="0" borderId="19" xfId="41" applyFont="1" applyFill="1" applyBorder="1" applyAlignment="1">
      <alignment horizontal="left" vertical="center"/>
    </xf>
    <xf numFmtId="0" fontId="29" fillId="0" borderId="20" xfId="41" applyFont="1" applyFill="1" applyBorder="1" applyAlignment="1">
      <alignment horizontal="left" vertical="center"/>
    </xf>
    <xf numFmtId="2" fontId="36" fillId="24" borderId="0" xfId="0" applyNumberFormat="1" applyFont="1" applyFill="1" applyAlignment="1">
      <alignment horizontal="center"/>
    </xf>
    <xf numFmtId="2" fontId="33" fillId="24" borderId="0" xfId="0" applyNumberFormat="1" applyFont="1" applyFill="1" applyAlignment="1">
      <alignment horizontal="center"/>
    </xf>
    <xf numFmtId="0" fontId="29" fillId="0" borderId="25" xfId="41" applyFont="1" applyFill="1" applyBorder="1" applyAlignment="1">
      <alignment horizontal="left" vertical="center"/>
    </xf>
    <xf numFmtId="0" fontId="29" fillId="0" borderId="9" xfId="41" applyFont="1" applyFill="1" applyBorder="1" applyAlignment="1">
      <alignment horizontal="left" vertical="center"/>
    </xf>
    <xf numFmtId="14" fontId="35" fillId="0" borderId="0" xfId="0" applyNumberFormat="1" applyFont="1" applyBorder="1" applyAlignment="1">
      <alignment horizontal="left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6"/>
    <cellStyle name="Comma 2 2" xfId="48"/>
    <cellStyle name="Currency 2" xfId="50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7"/>
    <cellStyle name="Normal 2 3" xfId="45"/>
    <cellStyle name="Normal 2 3 2" xfId="52"/>
    <cellStyle name="Normal 3" xfId="37"/>
    <cellStyle name="Normal 4" xfId="43"/>
    <cellStyle name="Normal 4 2" xfId="53"/>
    <cellStyle name="Normal 4 2 2" xfId="58"/>
    <cellStyle name="Normal 4 3" xfId="51"/>
    <cellStyle name="Normal 4 3 2" xfId="57"/>
    <cellStyle name="Normal 4 4" xfId="56"/>
    <cellStyle name="Normal 5" xfId="49"/>
    <cellStyle name="Normal 6" xfId="55"/>
    <cellStyle name="Normal 7" xfId="54"/>
    <cellStyle name="Normal 7 2" xfId="59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3"/>
  <sheetViews>
    <sheetView tabSelected="1" zoomScale="85" zoomScaleNormal="85" zoomScaleSheetLayoutView="40" workbookViewId="0">
      <pane ySplit="1" topLeftCell="A2" activePane="bottomLeft" state="frozen"/>
      <selection pane="bottomLeft" activeCell="A2" sqref="A2:N2"/>
    </sheetView>
  </sheetViews>
  <sheetFormatPr defaultRowHeight="15.75" x14ac:dyDescent="0.2"/>
  <cols>
    <col min="1" max="1" width="6" style="28" customWidth="1"/>
    <col min="2" max="2" width="10.109375" style="28" customWidth="1"/>
    <col min="3" max="3" width="7.88671875" style="1" customWidth="1"/>
    <col min="4" max="4" width="62" style="3" customWidth="1"/>
    <col min="5" max="5" width="8.33203125" style="54" customWidth="1"/>
    <col min="6" max="6" width="8.44140625" style="54" customWidth="1"/>
    <col min="7" max="7" width="9.109375" style="54" customWidth="1"/>
    <col min="8" max="8" width="6" style="28" bestFit="1" customWidth="1"/>
    <col min="9" max="10" width="10.21875" style="33" customWidth="1"/>
    <col min="11" max="12" width="13.33203125" style="33" customWidth="1"/>
    <col min="13" max="13" width="16.6640625" style="33" customWidth="1"/>
    <col min="14" max="14" width="10.77734375" style="55" bestFit="1" customWidth="1"/>
    <col min="15" max="15" width="9.6640625" style="2"/>
    <col min="16" max="16" width="10.33203125" style="2" bestFit="1" customWidth="1"/>
    <col min="17" max="16384" width="8.88671875" style="2"/>
  </cols>
  <sheetData>
    <row r="1" spans="1:22" s="20" customFormat="1" ht="30.6" customHeight="1" x14ac:dyDescent="0.2">
      <c r="A1" s="21" t="s">
        <v>3</v>
      </c>
      <c r="B1" s="21" t="s">
        <v>22</v>
      </c>
      <c r="C1" s="21" t="s">
        <v>23</v>
      </c>
      <c r="D1" s="22" t="s">
        <v>1</v>
      </c>
      <c r="E1" s="22" t="s">
        <v>4</v>
      </c>
      <c r="F1" s="22" t="s">
        <v>25</v>
      </c>
      <c r="G1" s="22" t="s">
        <v>24</v>
      </c>
      <c r="H1" s="21" t="s">
        <v>0</v>
      </c>
      <c r="I1" s="21" t="s">
        <v>33</v>
      </c>
      <c r="J1" s="21" t="s">
        <v>41</v>
      </c>
      <c r="K1" s="21" t="s">
        <v>34</v>
      </c>
      <c r="L1" s="21" t="s">
        <v>40</v>
      </c>
      <c r="M1" s="22" t="s">
        <v>6</v>
      </c>
      <c r="N1" s="21" t="s">
        <v>2</v>
      </c>
      <c r="O1" s="19"/>
      <c r="P1" s="19"/>
      <c r="Q1" s="19"/>
      <c r="R1" s="19"/>
      <c r="S1" s="19"/>
      <c r="T1" s="19"/>
      <c r="U1" s="19"/>
      <c r="V1" s="19"/>
    </row>
    <row r="2" spans="1:22" s="15" customFormat="1" ht="22.5" x14ac:dyDescent="0.3">
      <c r="A2" s="100" t="s">
        <v>13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22" x14ac:dyDescent="0.2">
      <c r="A3" s="61"/>
      <c r="B3" s="23"/>
      <c r="C3" s="5"/>
      <c r="D3" s="4"/>
      <c r="E3" s="29"/>
      <c r="F3" s="29"/>
      <c r="G3" s="29"/>
      <c r="H3" s="23"/>
      <c r="I3" s="30"/>
      <c r="J3" s="30"/>
      <c r="K3" s="30"/>
      <c r="L3" s="30"/>
      <c r="M3" s="31"/>
      <c r="N3" s="32"/>
    </row>
    <row r="4" spans="1:22" ht="21" thickBot="1" x14ac:dyDescent="0.35">
      <c r="B4" s="24"/>
      <c r="C4" s="59" t="s">
        <v>19</v>
      </c>
      <c r="D4" s="104">
        <f ca="1">TODAY()</f>
        <v>44585</v>
      </c>
      <c r="E4" s="29"/>
      <c r="F4" s="29"/>
      <c r="G4" s="29"/>
      <c r="H4" s="23"/>
      <c r="L4" s="34" t="s">
        <v>14</v>
      </c>
      <c r="M4" s="34" t="s">
        <v>15</v>
      </c>
      <c r="N4" s="32"/>
    </row>
    <row r="5" spans="1:22" ht="20.25" x14ac:dyDescent="0.3">
      <c r="B5" s="24"/>
      <c r="C5" s="59" t="s">
        <v>20</v>
      </c>
      <c r="D5" s="84" t="s">
        <v>106</v>
      </c>
      <c r="E5" s="29"/>
      <c r="F5" s="29"/>
      <c r="G5" s="29"/>
      <c r="H5" s="23"/>
      <c r="L5" s="35" t="s">
        <v>16</v>
      </c>
      <c r="M5" s="91">
        <f>M226</f>
        <v>0</v>
      </c>
      <c r="N5" s="32"/>
    </row>
    <row r="6" spans="1:22" ht="20.25" x14ac:dyDescent="0.3">
      <c r="B6" s="24"/>
      <c r="C6" s="60" t="s">
        <v>21</v>
      </c>
      <c r="D6" s="89" t="s">
        <v>107</v>
      </c>
      <c r="E6" s="90"/>
      <c r="F6" s="29"/>
      <c r="G6" s="29"/>
      <c r="H6" s="23"/>
      <c r="L6" s="35" t="s">
        <v>17</v>
      </c>
      <c r="M6" s="91">
        <f>SUM(N227:N228)</f>
        <v>0</v>
      </c>
      <c r="N6" s="32"/>
    </row>
    <row r="7" spans="1:22" ht="20.25" x14ac:dyDescent="0.2">
      <c r="A7" s="61"/>
      <c r="B7" s="23"/>
      <c r="C7" s="5"/>
      <c r="D7" s="4"/>
      <c r="E7" s="29"/>
      <c r="F7" s="29"/>
      <c r="G7" s="29"/>
      <c r="H7" s="23"/>
      <c r="L7" s="35" t="s">
        <v>18</v>
      </c>
      <c r="M7" s="91">
        <f>M5+M6</f>
        <v>0</v>
      </c>
      <c r="N7" s="32"/>
    </row>
    <row r="8" spans="1:22" ht="16.5" customHeight="1" x14ac:dyDescent="0.2">
      <c r="A8" s="61"/>
      <c r="B8" s="23"/>
      <c r="C8" s="5"/>
      <c r="D8" s="4"/>
      <c r="E8" s="29"/>
      <c r="F8" s="29"/>
      <c r="G8" s="29"/>
      <c r="H8" s="23"/>
      <c r="I8" s="30"/>
      <c r="J8" s="30"/>
      <c r="K8" s="30"/>
      <c r="L8" s="30"/>
      <c r="M8" s="31"/>
      <c r="N8" s="32"/>
    </row>
    <row r="9" spans="1:22" s="20" customFormat="1" ht="30.6" customHeight="1" x14ac:dyDescent="0.2">
      <c r="A9" s="21" t="s">
        <v>3</v>
      </c>
      <c r="B9" s="21" t="s">
        <v>22</v>
      </c>
      <c r="C9" s="21" t="s">
        <v>23</v>
      </c>
      <c r="D9" s="22" t="s">
        <v>1</v>
      </c>
      <c r="E9" s="22" t="s">
        <v>4</v>
      </c>
      <c r="F9" s="22" t="s">
        <v>25</v>
      </c>
      <c r="G9" s="22" t="s">
        <v>24</v>
      </c>
      <c r="H9" s="21" t="s">
        <v>0</v>
      </c>
      <c r="I9" s="21" t="s">
        <v>33</v>
      </c>
      <c r="J9" s="21" t="s">
        <v>41</v>
      </c>
      <c r="K9" s="21" t="s">
        <v>34</v>
      </c>
      <c r="L9" s="21" t="s">
        <v>40</v>
      </c>
      <c r="M9" s="22" t="s">
        <v>6</v>
      </c>
      <c r="N9" s="21" t="s">
        <v>2</v>
      </c>
      <c r="O9" s="19"/>
      <c r="P9" s="19"/>
      <c r="Q9" s="19"/>
      <c r="R9" s="19"/>
      <c r="S9" s="19"/>
      <c r="T9" s="19"/>
      <c r="U9" s="19"/>
      <c r="V9" s="19"/>
    </row>
    <row r="10" spans="1:22" s="12" customFormat="1" x14ac:dyDescent="0.2">
      <c r="A10" s="25"/>
      <c r="B10" s="25"/>
      <c r="C10" s="7" t="s">
        <v>39</v>
      </c>
      <c r="D10" s="8" t="s">
        <v>10</v>
      </c>
      <c r="E10" s="57"/>
      <c r="F10" s="36"/>
      <c r="G10" s="36"/>
      <c r="H10" s="36"/>
      <c r="I10" s="36"/>
      <c r="J10" s="80"/>
      <c r="K10" s="36"/>
      <c r="L10" s="80"/>
      <c r="M10" s="36"/>
      <c r="N10" s="37">
        <f>SUM(M11:M20)</f>
        <v>0</v>
      </c>
      <c r="O10" s="11" t="s">
        <v>9</v>
      </c>
    </row>
    <row r="11" spans="1:22" s="12" customFormat="1" x14ac:dyDescent="0.2">
      <c r="A11" s="65"/>
      <c r="B11" s="26"/>
      <c r="C11" s="13"/>
      <c r="D11" s="14"/>
      <c r="E11" s="56"/>
      <c r="F11" s="38"/>
      <c r="G11" s="39"/>
      <c r="H11" s="40"/>
      <c r="I11" s="41"/>
      <c r="J11" s="69"/>
      <c r="K11" s="41"/>
      <c r="L11" s="69"/>
      <c r="M11" s="42"/>
      <c r="N11" s="43"/>
      <c r="O11" s="11"/>
    </row>
    <row r="12" spans="1:22" s="12" customFormat="1" x14ac:dyDescent="0.2">
      <c r="A12" s="26">
        <f>IF(H12&lt;&gt;"",1+MAX($A10:A$10),"")</f>
        <v>1</v>
      </c>
      <c r="B12" s="26"/>
      <c r="C12" s="13"/>
      <c r="D12" s="14" t="s">
        <v>11</v>
      </c>
      <c r="E12" s="56">
        <v>1</v>
      </c>
      <c r="F12" s="38">
        <v>0</v>
      </c>
      <c r="G12" s="39">
        <f t="shared" ref="G12:G19" si="0">E12*(1+F12)</f>
        <v>1</v>
      </c>
      <c r="H12" s="40" t="s">
        <v>37</v>
      </c>
      <c r="I12" s="44" t="s">
        <v>32</v>
      </c>
      <c r="J12" s="72"/>
      <c r="K12" s="41"/>
      <c r="L12" s="69"/>
      <c r="M12" s="42" t="str">
        <f>I12</f>
        <v>-</v>
      </c>
      <c r="N12" s="43"/>
      <c r="O12" s="11"/>
    </row>
    <row r="13" spans="1:22" s="12" customFormat="1" x14ac:dyDescent="0.2">
      <c r="A13" s="26">
        <f>IF(H13&lt;&gt;"",1+MAX($A$10:A12),"")</f>
        <v>2</v>
      </c>
      <c r="B13" s="26"/>
      <c r="C13" s="13"/>
      <c r="D13" s="14" t="s">
        <v>12</v>
      </c>
      <c r="E13" s="56">
        <v>1</v>
      </c>
      <c r="F13" s="38">
        <v>0</v>
      </c>
      <c r="G13" s="39">
        <f t="shared" si="0"/>
        <v>1</v>
      </c>
      <c r="H13" s="40" t="s">
        <v>37</v>
      </c>
      <c r="I13" s="72" t="s">
        <v>32</v>
      </c>
      <c r="J13" s="72"/>
      <c r="K13" s="41"/>
      <c r="L13" s="69"/>
      <c r="M13" s="70" t="str">
        <f t="shared" ref="M13:M19" si="1">I13</f>
        <v>-</v>
      </c>
      <c r="N13" s="43"/>
      <c r="O13" s="11"/>
    </row>
    <row r="14" spans="1:22" s="12" customFormat="1" x14ac:dyDescent="0.2">
      <c r="A14" s="26">
        <f>IF(H14&lt;&gt;"",1+MAX($A$10:A13),"")</f>
        <v>3</v>
      </c>
      <c r="B14" s="26"/>
      <c r="C14" s="13"/>
      <c r="D14" s="14" t="s">
        <v>26</v>
      </c>
      <c r="E14" s="56">
        <v>1</v>
      </c>
      <c r="F14" s="38">
        <v>0</v>
      </c>
      <c r="G14" s="39">
        <f t="shared" si="0"/>
        <v>1</v>
      </c>
      <c r="H14" s="40" t="s">
        <v>37</v>
      </c>
      <c r="I14" s="72" t="s">
        <v>32</v>
      </c>
      <c r="J14" s="72"/>
      <c r="K14" s="41"/>
      <c r="L14" s="69"/>
      <c r="M14" s="70" t="str">
        <f t="shared" si="1"/>
        <v>-</v>
      </c>
      <c r="N14" s="43"/>
      <c r="O14" s="11"/>
    </row>
    <row r="15" spans="1:22" s="12" customFormat="1" x14ac:dyDescent="0.2">
      <c r="A15" s="26">
        <f>IF(H15&lt;&gt;"",1+MAX($A$10:A14),"")</f>
        <v>4</v>
      </c>
      <c r="B15" s="26"/>
      <c r="C15" s="13"/>
      <c r="D15" s="14" t="s">
        <v>27</v>
      </c>
      <c r="E15" s="56">
        <v>1</v>
      </c>
      <c r="F15" s="38">
        <v>0</v>
      </c>
      <c r="G15" s="39">
        <f t="shared" si="0"/>
        <v>1</v>
      </c>
      <c r="H15" s="40" t="s">
        <v>37</v>
      </c>
      <c r="I15" s="44" t="s">
        <v>32</v>
      </c>
      <c r="J15" s="72"/>
      <c r="K15" s="41"/>
      <c r="L15" s="69"/>
      <c r="M15" s="70" t="str">
        <f t="shared" si="1"/>
        <v>-</v>
      </c>
      <c r="N15" s="43"/>
      <c r="O15" s="11"/>
    </row>
    <row r="16" spans="1:22" s="12" customFormat="1" x14ac:dyDescent="0.2">
      <c r="A16" s="26">
        <f>IF(H16&lt;&gt;"",1+MAX($A$10:A15),"")</f>
        <v>5</v>
      </c>
      <c r="B16" s="26"/>
      <c r="C16" s="13"/>
      <c r="D16" s="14" t="s">
        <v>28</v>
      </c>
      <c r="E16" s="56">
        <v>1</v>
      </c>
      <c r="F16" s="38">
        <v>0</v>
      </c>
      <c r="G16" s="39">
        <f t="shared" si="0"/>
        <v>1</v>
      </c>
      <c r="H16" s="40" t="s">
        <v>37</v>
      </c>
      <c r="I16" s="44" t="s">
        <v>32</v>
      </c>
      <c r="J16" s="72"/>
      <c r="K16" s="41"/>
      <c r="L16" s="69"/>
      <c r="M16" s="70" t="str">
        <f t="shared" si="1"/>
        <v>-</v>
      </c>
      <c r="N16" s="43"/>
      <c r="O16" s="11"/>
    </row>
    <row r="17" spans="1:15" s="12" customFormat="1" x14ac:dyDescent="0.2">
      <c r="A17" s="26">
        <f>IF(H17&lt;&gt;"",1+MAX($A$10:A16),"")</f>
        <v>6</v>
      </c>
      <c r="B17" s="26"/>
      <c r="C17" s="13"/>
      <c r="D17" s="14" t="s">
        <v>29</v>
      </c>
      <c r="E17" s="56">
        <v>1</v>
      </c>
      <c r="F17" s="38">
        <v>0</v>
      </c>
      <c r="G17" s="39">
        <f t="shared" si="0"/>
        <v>1</v>
      </c>
      <c r="H17" s="40" t="s">
        <v>37</v>
      </c>
      <c r="I17" s="44" t="s">
        <v>32</v>
      </c>
      <c r="J17" s="72"/>
      <c r="K17" s="41"/>
      <c r="L17" s="69"/>
      <c r="M17" s="70" t="str">
        <f t="shared" si="1"/>
        <v>-</v>
      </c>
      <c r="N17" s="43"/>
      <c r="O17" s="11"/>
    </row>
    <row r="18" spans="1:15" s="12" customFormat="1" x14ac:dyDescent="0.2">
      <c r="A18" s="26">
        <f>IF(H18&lt;&gt;"",1+MAX($A$10:A17),"")</f>
        <v>7</v>
      </c>
      <c r="B18" s="26"/>
      <c r="C18" s="13"/>
      <c r="D18" s="14" t="s">
        <v>30</v>
      </c>
      <c r="E18" s="56">
        <v>1</v>
      </c>
      <c r="F18" s="38">
        <v>0</v>
      </c>
      <c r="G18" s="39">
        <f>E18*(1+F18)</f>
        <v>1</v>
      </c>
      <c r="H18" s="40" t="s">
        <v>37</v>
      </c>
      <c r="I18" s="44" t="s">
        <v>32</v>
      </c>
      <c r="J18" s="72"/>
      <c r="K18" s="41"/>
      <c r="L18" s="69"/>
      <c r="M18" s="70" t="str">
        <f t="shared" si="1"/>
        <v>-</v>
      </c>
      <c r="N18" s="43"/>
      <c r="O18" s="11"/>
    </row>
    <row r="19" spans="1:15" s="12" customFormat="1" x14ac:dyDescent="0.2">
      <c r="A19" s="26">
        <f>IF(H19&lt;&gt;"",1+MAX($A$10:A18),"")</f>
        <v>8</v>
      </c>
      <c r="B19" s="26"/>
      <c r="C19" s="13"/>
      <c r="D19" s="14" t="s">
        <v>31</v>
      </c>
      <c r="E19" s="56">
        <v>1</v>
      </c>
      <c r="F19" s="38">
        <v>0</v>
      </c>
      <c r="G19" s="39">
        <f t="shared" si="0"/>
        <v>1</v>
      </c>
      <c r="H19" s="40" t="s">
        <v>37</v>
      </c>
      <c r="I19" s="44" t="s">
        <v>32</v>
      </c>
      <c r="J19" s="72"/>
      <c r="K19" s="41"/>
      <c r="L19" s="69"/>
      <c r="M19" s="70" t="str">
        <f t="shared" si="1"/>
        <v>-</v>
      </c>
      <c r="N19" s="43"/>
      <c r="O19" s="11"/>
    </row>
    <row r="20" spans="1:15" s="79" customFormat="1" x14ac:dyDescent="0.2">
      <c r="A20" s="65" t="str">
        <f>IF(H20&lt;&gt;"",1+MAX($A$10:A19),"")</f>
        <v/>
      </c>
      <c r="B20" s="65"/>
      <c r="C20" s="63"/>
      <c r="D20" s="64"/>
      <c r="E20" s="73"/>
      <c r="F20" s="66"/>
      <c r="G20" s="67"/>
      <c r="H20" s="68"/>
      <c r="I20" s="72"/>
      <c r="J20" s="72"/>
      <c r="K20" s="69"/>
      <c r="L20" s="69"/>
      <c r="M20" s="70"/>
      <c r="N20" s="71"/>
      <c r="O20" s="78"/>
    </row>
    <row r="21" spans="1:15" s="79" customFormat="1" x14ac:dyDescent="0.2">
      <c r="A21" s="25" t="str">
        <f>IF(H21&lt;&gt;"",1+MAX($A$10:A20),"")</f>
        <v/>
      </c>
      <c r="B21" s="25"/>
      <c r="C21" s="76" t="s">
        <v>42</v>
      </c>
      <c r="D21" s="77" t="s">
        <v>43</v>
      </c>
      <c r="E21" s="74"/>
      <c r="F21" s="80"/>
      <c r="G21" s="80"/>
      <c r="H21" s="80"/>
      <c r="I21" s="80"/>
      <c r="J21" s="80"/>
      <c r="K21" s="80"/>
      <c r="L21" s="80"/>
      <c r="M21" s="80"/>
      <c r="N21" s="81">
        <f>SUM(M22:M169)</f>
        <v>0</v>
      </c>
      <c r="O21" s="78" t="s">
        <v>9</v>
      </c>
    </row>
    <row r="22" spans="1:15" s="79" customFormat="1" x14ac:dyDescent="0.2">
      <c r="A22" s="65" t="str">
        <f>IF(H22&lt;&gt;"",1+MAX($A$10:A21),"")</f>
        <v/>
      </c>
      <c r="B22" s="65"/>
      <c r="C22" s="63"/>
      <c r="D22" s="75"/>
      <c r="E22" s="75"/>
      <c r="F22" s="66"/>
      <c r="G22" s="67"/>
      <c r="H22" s="75"/>
      <c r="I22" s="72"/>
      <c r="J22" s="72"/>
      <c r="K22" s="69"/>
      <c r="L22" s="69"/>
      <c r="M22" s="70"/>
      <c r="N22" s="71"/>
      <c r="O22" s="78"/>
    </row>
    <row r="23" spans="1:15" s="79" customFormat="1" x14ac:dyDescent="0.2">
      <c r="A23" s="65" t="str">
        <f>IF(H23&lt;&gt;"",1+MAX($A$10:A22),"")</f>
        <v/>
      </c>
      <c r="B23" s="65"/>
      <c r="C23" s="63"/>
      <c r="D23" s="86" t="s">
        <v>44</v>
      </c>
      <c r="E23" s="75"/>
      <c r="F23" s="66"/>
      <c r="G23" s="67"/>
      <c r="H23" s="75"/>
      <c r="I23" s="72"/>
      <c r="J23" s="72"/>
      <c r="K23" s="69"/>
      <c r="L23" s="69"/>
      <c r="M23" s="70"/>
      <c r="N23" s="71"/>
      <c r="O23" s="78"/>
    </row>
    <row r="24" spans="1:15" s="79" customFormat="1" x14ac:dyDescent="0.2">
      <c r="A24" s="65" t="str">
        <f>IF(H24&lt;&gt;"",1+MAX($A$10:A23),"")</f>
        <v/>
      </c>
      <c r="B24" s="63"/>
      <c r="C24" s="63"/>
      <c r="D24" s="88" t="s">
        <v>62</v>
      </c>
      <c r="E24" s="73"/>
      <c r="F24" s="66"/>
      <c r="G24" s="67"/>
      <c r="H24" s="66"/>
      <c r="I24" s="72"/>
      <c r="J24" s="72"/>
      <c r="K24" s="69"/>
      <c r="L24" s="69"/>
      <c r="M24" s="70"/>
      <c r="N24" s="71"/>
      <c r="O24" s="78"/>
    </row>
    <row r="25" spans="1:15" s="79" customFormat="1" x14ac:dyDescent="0.2">
      <c r="A25" s="65">
        <f>IF(H25&lt;&gt;"",1+MAX($A$10:A23),"")</f>
        <v>9</v>
      </c>
      <c r="B25" s="63"/>
      <c r="C25" s="63"/>
      <c r="D25" s="82" t="s">
        <v>45</v>
      </c>
      <c r="E25" s="83">
        <v>1</v>
      </c>
      <c r="F25" s="66">
        <v>0.05</v>
      </c>
      <c r="G25" s="67">
        <f t="shared" ref="G25:G40" si="2">E25*(1+F25)</f>
        <v>1.05</v>
      </c>
      <c r="H25" s="66" t="s">
        <v>101</v>
      </c>
      <c r="I25" s="72"/>
      <c r="J25" s="72">
        <f t="shared" ref="J25" si="3">I25*G25</f>
        <v>0</v>
      </c>
      <c r="K25" s="69"/>
      <c r="L25" s="69">
        <f t="shared" ref="L25" si="4">K25*G25</f>
        <v>0</v>
      </c>
      <c r="M25" s="70">
        <f t="shared" ref="M25" si="5">(I25+K25)*G25</f>
        <v>0</v>
      </c>
      <c r="N25" s="71"/>
      <c r="O25" s="78"/>
    </row>
    <row r="26" spans="1:15" s="79" customFormat="1" x14ac:dyDescent="0.2">
      <c r="A26" s="65">
        <f>IF(H26&lt;&gt;"",1+MAX($A$10:A25),"")</f>
        <v>10</v>
      </c>
      <c r="B26" s="63" t="s">
        <v>102</v>
      </c>
      <c r="C26" s="63"/>
      <c r="D26" s="82" t="s">
        <v>46</v>
      </c>
      <c r="E26" s="73">
        <v>3.6539999999999999</v>
      </c>
      <c r="F26" s="66">
        <v>0.05</v>
      </c>
      <c r="G26" s="67">
        <f t="shared" si="2"/>
        <v>3.8367</v>
      </c>
      <c r="H26" s="66" t="s">
        <v>101</v>
      </c>
      <c r="I26" s="72"/>
      <c r="J26" s="72">
        <f t="shared" ref="J26:J34" si="6">I26*G26</f>
        <v>0</v>
      </c>
      <c r="K26" s="69"/>
      <c r="L26" s="69">
        <f t="shared" ref="L26:L34" si="7">K26*G26</f>
        <v>0</v>
      </c>
      <c r="M26" s="70">
        <f t="shared" ref="M26:M34" si="8">(I26+K26)*G26</f>
        <v>0</v>
      </c>
      <c r="N26" s="71"/>
      <c r="O26" s="78"/>
    </row>
    <row r="27" spans="1:15" s="79" customFormat="1" x14ac:dyDescent="0.2">
      <c r="A27" s="65">
        <f>IF(H27&lt;&gt;"",1+MAX($A$10:A26),"")</f>
        <v>11</v>
      </c>
      <c r="B27" s="63" t="s">
        <v>102</v>
      </c>
      <c r="C27" s="63"/>
      <c r="D27" s="64" t="s">
        <v>47</v>
      </c>
      <c r="E27" s="73">
        <v>3.6539999999999999</v>
      </c>
      <c r="F27" s="66">
        <v>0.05</v>
      </c>
      <c r="G27" s="67">
        <f t="shared" si="2"/>
        <v>3.8367</v>
      </c>
      <c r="H27" s="66" t="s">
        <v>101</v>
      </c>
      <c r="I27" s="72"/>
      <c r="J27" s="72">
        <f t="shared" si="6"/>
        <v>0</v>
      </c>
      <c r="K27" s="69"/>
      <c r="L27" s="69">
        <f t="shared" si="7"/>
        <v>0</v>
      </c>
      <c r="M27" s="70">
        <f t="shared" si="8"/>
        <v>0</v>
      </c>
      <c r="N27" s="71"/>
      <c r="O27" s="78"/>
    </row>
    <row r="28" spans="1:15" s="79" customFormat="1" x14ac:dyDescent="0.2">
      <c r="A28" s="65">
        <f>IF(H28&lt;&gt;"",1+MAX($A$10:A27),"")</f>
        <v>12</v>
      </c>
      <c r="B28" s="63" t="s">
        <v>102</v>
      </c>
      <c r="C28" s="63"/>
      <c r="D28" s="64" t="s">
        <v>48</v>
      </c>
      <c r="E28" s="73">
        <v>0.73080000000000001</v>
      </c>
      <c r="F28" s="66">
        <v>0.05</v>
      </c>
      <c r="G28" s="67">
        <f t="shared" si="2"/>
        <v>0.76734000000000002</v>
      </c>
      <c r="H28" s="66" t="s">
        <v>101</v>
      </c>
      <c r="I28" s="72"/>
      <c r="J28" s="72">
        <f t="shared" si="6"/>
        <v>0</v>
      </c>
      <c r="K28" s="69"/>
      <c r="L28" s="69">
        <f t="shared" si="7"/>
        <v>0</v>
      </c>
      <c r="M28" s="70">
        <f t="shared" si="8"/>
        <v>0</v>
      </c>
      <c r="N28" s="71"/>
      <c r="O28" s="78"/>
    </row>
    <row r="29" spans="1:15" s="79" customFormat="1" x14ac:dyDescent="0.2">
      <c r="A29" s="65">
        <f>IF(H29&lt;&gt;"",1+MAX($A$10:A28),"")</f>
        <v>13</v>
      </c>
      <c r="B29" s="63" t="s">
        <v>102</v>
      </c>
      <c r="C29" s="63"/>
      <c r="D29" s="64" t="s">
        <v>49</v>
      </c>
      <c r="E29" s="83">
        <v>0.3654</v>
      </c>
      <c r="F29" s="66">
        <v>0.05</v>
      </c>
      <c r="G29" s="87">
        <f t="shared" si="2"/>
        <v>0.38367000000000001</v>
      </c>
      <c r="H29" s="66" t="s">
        <v>101</v>
      </c>
      <c r="I29" s="72"/>
      <c r="J29" s="72">
        <f t="shared" si="6"/>
        <v>0</v>
      </c>
      <c r="K29" s="69"/>
      <c r="L29" s="69">
        <f t="shared" si="7"/>
        <v>0</v>
      </c>
      <c r="M29" s="70">
        <f t="shared" si="8"/>
        <v>0</v>
      </c>
      <c r="N29" s="71"/>
      <c r="O29" s="78"/>
    </row>
    <row r="30" spans="1:15" s="79" customFormat="1" x14ac:dyDescent="0.2">
      <c r="A30" s="65">
        <f>IF(H30&lt;&gt;"",1+MAX($A$10:A29),"")</f>
        <v>14</v>
      </c>
      <c r="B30" s="63" t="s">
        <v>102</v>
      </c>
      <c r="C30" s="63"/>
      <c r="D30" s="64" t="s">
        <v>50</v>
      </c>
      <c r="E30" s="73">
        <v>1.0961999999999998</v>
      </c>
      <c r="F30" s="66">
        <v>0.05</v>
      </c>
      <c r="G30" s="67">
        <f t="shared" si="2"/>
        <v>1.1510099999999999</v>
      </c>
      <c r="H30" s="66" t="s">
        <v>101</v>
      </c>
      <c r="I30" s="72"/>
      <c r="J30" s="72">
        <f t="shared" si="6"/>
        <v>0</v>
      </c>
      <c r="K30" s="69"/>
      <c r="L30" s="69">
        <f t="shared" si="7"/>
        <v>0</v>
      </c>
      <c r="M30" s="70">
        <f t="shared" si="8"/>
        <v>0</v>
      </c>
      <c r="N30" s="71"/>
      <c r="O30" s="78"/>
    </row>
    <row r="31" spans="1:15" s="79" customFormat="1" x14ac:dyDescent="0.2">
      <c r="A31" s="65">
        <f>IF(H31&lt;&gt;"",1+MAX($A$10:A30),"")</f>
        <v>15</v>
      </c>
      <c r="B31" s="63" t="s">
        <v>102</v>
      </c>
      <c r="C31" s="63"/>
      <c r="D31" s="64" t="s">
        <v>51</v>
      </c>
      <c r="E31" s="83">
        <v>0.3654</v>
      </c>
      <c r="F31" s="66">
        <v>0.05</v>
      </c>
      <c r="G31" s="87">
        <f t="shared" si="2"/>
        <v>0.38367000000000001</v>
      </c>
      <c r="H31" s="66" t="s">
        <v>101</v>
      </c>
      <c r="I31" s="72"/>
      <c r="J31" s="72">
        <f t="shared" si="6"/>
        <v>0</v>
      </c>
      <c r="K31" s="69"/>
      <c r="L31" s="69">
        <f t="shared" si="7"/>
        <v>0</v>
      </c>
      <c r="M31" s="70">
        <f t="shared" si="8"/>
        <v>0</v>
      </c>
      <c r="N31" s="71"/>
      <c r="O31" s="78"/>
    </row>
    <row r="32" spans="1:15" s="79" customFormat="1" x14ac:dyDescent="0.2">
      <c r="A32" s="65">
        <f>IF(H32&lt;&gt;"",1+MAX($A$10:A31),"")</f>
        <v>16</v>
      </c>
      <c r="B32" s="63" t="s">
        <v>102</v>
      </c>
      <c r="C32" s="63"/>
      <c r="D32" s="82" t="s">
        <v>52</v>
      </c>
      <c r="E32" s="73">
        <v>1.4616</v>
      </c>
      <c r="F32" s="66">
        <v>0.05</v>
      </c>
      <c r="G32" s="67">
        <f t="shared" si="2"/>
        <v>1.53468</v>
      </c>
      <c r="H32" s="66" t="s">
        <v>101</v>
      </c>
      <c r="I32" s="72"/>
      <c r="J32" s="72">
        <f t="shared" si="6"/>
        <v>0</v>
      </c>
      <c r="K32" s="69"/>
      <c r="L32" s="69">
        <f t="shared" si="7"/>
        <v>0</v>
      </c>
      <c r="M32" s="70">
        <f t="shared" si="8"/>
        <v>0</v>
      </c>
      <c r="N32" s="71"/>
      <c r="O32" s="78"/>
    </row>
    <row r="33" spans="1:15" s="79" customFormat="1" x14ac:dyDescent="0.2">
      <c r="A33" s="65">
        <f>IF(H33&lt;&gt;"",1+MAX($A$10:A32),"")</f>
        <v>17</v>
      </c>
      <c r="B33" s="63" t="s">
        <v>102</v>
      </c>
      <c r="C33" s="63"/>
      <c r="D33" s="82" t="s">
        <v>53</v>
      </c>
      <c r="E33" s="73">
        <v>0.73080000000000001</v>
      </c>
      <c r="F33" s="66">
        <v>0.05</v>
      </c>
      <c r="G33" s="67">
        <f t="shared" si="2"/>
        <v>0.76734000000000002</v>
      </c>
      <c r="H33" s="66" t="s">
        <v>101</v>
      </c>
      <c r="I33" s="72"/>
      <c r="J33" s="72">
        <f t="shared" si="6"/>
        <v>0</v>
      </c>
      <c r="K33" s="69"/>
      <c r="L33" s="69">
        <f t="shared" si="7"/>
        <v>0</v>
      </c>
      <c r="M33" s="70">
        <f t="shared" si="8"/>
        <v>0</v>
      </c>
      <c r="N33" s="71"/>
      <c r="O33" s="78"/>
    </row>
    <row r="34" spans="1:15" s="79" customFormat="1" x14ac:dyDescent="0.2">
      <c r="A34" s="65">
        <f>IF(H34&lt;&gt;"",1+MAX($A$10:A33),"")</f>
        <v>18</v>
      </c>
      <c r="B34" s="63" t="s">
        <v>102</v>
      </c>
      <c r="C34" s="63"/>
      <c r="D34" s="82" t="s">
        <v>54</v>
      </c>
      <c r="E34" s="73">
        <v>1.4616</v>
      </c>
      <c r="F34" s="66">
        <v>0.05</v>
      </c>
      <c r="G34" s="67">
        <f t="shared" si="2"/>
        <v>1.53468</v>
      </c>
      <c r="H34" s="66" t="s">
        <v>101</v>
      </c>
      <c r="I34" s="72"/>
      <c r="J34" s="72">
        <f t="shared" si="6"/>
        <v>0</v>
      </c>
      <c r="K34" s="69"/>
      <c r="L34" s="69">
        <f t="shared" si="7"/>
        <v>0</v>
      </c>
      <c r="M34" s="70">
        <f t="shared" si="8"/>
        <v>0</v>
      </c>
      <c r="N34" s="71"/>
      <c r="O34" s="78"/>
    </row>
    <row r="35" spans="1:15" s="79" customFormat="1" x14ac:dyDescent="0.2">
      <c r="A35" s="65" t="str">
        <f>IF(H35&lt;&gt;"",1+MAX($A$10:A34),"")</f>
        <v/>
      </c>
      <c r="B35" s="63" t="s">
        <v>102</v>
      </c>
      <c r="C35" s="63"/>
      <c r="D35" s="88" t="s">
        <v>55</v>
      </c>
      <c r="E35" s="73"/>
      <c r="F35" s="66"/>
      <c r="G35" s="67"/>
      <c r="H35" s="66"/>
      <c r="I35" s="72"/>
      <c r="J35" s="72"/>
      <c r="K35" s="69"/>
      <c r="L35" s="69"/>
      <c r="M35" s="70"/>
      <c r="N35" s="71"/>
      <c r="O35" s="78"/>
    </row>
    <row r="36" spans="1:15" s="79" customFormat="1" x14ac:dyDescent="0.2">
      <c r="A36" s="65">
        <f>IF(H36&lt;&gt;"",1+MAX($A$10:A35),"")</f>
        <v>19</v>
      </c>
      <c r="B36" s="63" t="s">
        <v>102</v>
      </c>
      <c r="C36" s="63"/>
      <c r="D36" s="82" t="s">
        <v>56</v>
      </c>
      <c r="E36" s="73">
        <v>6</v>
      </c>
      <c r="F36" s="66">
        <v>0</v>
      </c>
      <c r="G36" s="67">
        <f t="shared" si="2"/>
        <v>6</v>
      </c>
      <c r="H36" s="66" t="s">
        <v>35</v>
      </c>
      <c r="I36" s="72"/>
      <c r="J36" s="72">
        <f t="shared" ref="J36" si="9">I36*G36</f>
        <v>0</v>
      </c>
      <c r="K36" s="69"/>
      <c r="L36" s="69">
        <f t="shared" ref="L36" si="10">K36*G36</f>
        <v>0</v>
      </c>
      <c r="M36" s="70">
        <f t="shared" ref="M36" si="11">(I36+K36)*G36</f>
        <v>0</v>
      </c>
      <c r="N36" s="71"/>
      <c r="O36" s="78"/>
    </row>
    <row r="37" spans="1:15" s="79" customFormat="1" x14ac:dyDescent="0.2">
      <c r="A37" s="65">
        <f>IF(H37&lt;&gt;"",1+MAX($A$10:A36),"")</f>
        <v>20</v>
      </c>
      <c r="B37" s="63" t="s">
        <v>102</v>
      </c>
      <c r="C37" s="63"/>
      <c r="D37" s="82" t="s">
        <v>57</v>
      </c>
      <c r="E37" s="73">
        <v>4</v>
      </c>
      <c r="F37" s="66">
        <v>0</v>
      </c>
      <c r="G37" s="67">
        <f t="shared" si="2"/>
        <v>4</v>
      </c>
      <c r="H37" s="66" t="s">
        <v>35</v>
      </c>
      <c r="I37" s="72"/>
      <c r="J37" s="72">
        <f t="shared" ref="J37:J40" si="12">I37*G37</f>
        <v>0</v>
      </c>
      <c r="K37" s="69"/>
      <c r="L37" s="69">
        <f t="shared" ref="L37:L40" si="13">K37*G37</f>
        <v>0</v>
      </c>
      <c r="M37" s="70">
        <f t="shared" ref="M37:M40" si="14">(I37+K37)*G37</f>
        <v>0</v>
      </c>
      <c r="N37" s="71"/>
      <c r="O37" s="78"/>
    </row>
    <row r="38" spans="1:15" s="79" customFormat="1" x14ac:dyDescent="0.2">
      <c r="A38" s="65">
        <f>IF(H38&lt;&gt;"",1+MAX($A$10:A37),"")</f>
        <v>21</v>
      </c>
      <c r="B38" s="63" t="s">
        <v>102</v>
      </c>
      <c r="C38" s="63"/>
      <c r="D38" s="82" t="s">
        <v>58</v>
      </c>
      <c r="E38" s="73">
        <v>12</v>
      </c>
      <c r="F38" s="66">
        <v>0</v>
      </c>
      <c r="G38" s="67">
        <f t="shared" si="2"/>
        <v>12</v>
      </c>
      <c r="H38" s="66" t="s">
        <v>35</v>
      </c>
      <c r="I38" s="72"/>
      <c r="J38" s="72">
        <f t="shared" si="12"/>
        <v>0</v>
      </c>
      <c r="K38" s="69"/>
      <c r="L38" s="69">
        <f t="shared" si="13"/>
        <v>0</v>
      </c>
      <c r="M38" s="70">
        <f t="shared" si="14"/>
        <v>0</v>
      </c>
      <c r="N38" s="71"/>
      <c r="O38" s="78"/>
    </row>
    <row r="39" spans="1:15" s="79" customFormat="1" x14ac:dyDescent="0.2">
      <c r="A39" s="65">
        <f>IF(H39&lt;&gt;"",1+MAX($A$10:A38),"")</f>
        <v>22</v>
      </c>
      <c r="B39" s="63" t="s">
        <v>102</v>
      </c>
      <c r="C39" s="63"/>
      <c r="D39" s="82" t="s">
        <v>59</v>
      </c>
      <c r="E39" s="73">
        <v>12</v>
      </c>
      <c r="F39" s="66">
        <v>0</v>
      </c>
      <c r="G39" s="67">
        <f t="shared" si="2"/>
        <v>12</v>
      </c>
      <c r="H39" s="66" t="s">
        <v>35</v>
      </c>
      <c r="I39" s="72"/>
      <c r="J39" s="72">
        <f t="shared" si="12"/>
        <v>0</v>
      </c>
      <c r="K39" s="69"/>
      <c r="L39" s="69">
        <f t="shared" si="13"/>
        <v>0</v>
      </c>
      <c r="M39" s="70">
        <f t="shared" si="14"/>
        <v>0</v>
      </c>
      <c r="N39" s="71"/>
      <c r="O39" s="78"/>
    </row>
    <row r="40" spans="1:15" s="79" customFormat="1" x14ac:dyDescent="0.2">
      <c r="A40" s="65">
        <f>IF(H40&lt;&gt;"",1+MAX($A$10:A39),"")</f>
        <v>23</v>
      </c>
      <c r="B40" s="63" t="s">
        <v>102</v>
      </c>
      <c r="C40" s="63"/>
      <c r="D40" s="82" t="s">
        <v>60</v>
      </c>
      <c r="E40" s="73">
        <v>4</v>
      </c>
      <c r="F40" s="66">
        <v>0</v>
      </c>
      <c r="G40" s="67">
        <f t="shared" si="2"/>
        <v>4</v>
      </c>
      <c r="H40" s="66" t="s">
        <v>35</v>
      </c>
      <c r="I40" s="72"/>
      <c r="J40" s="72">
        <f t="shared" si="12"/>
        <v>0</v>
      </c>
      <c r="K40" s="69"/>
      <c r="L40" s="69">
        <f t="shared" si="13"/>
        <v>0</v>
      </c>
      <c r="M40" s="70">
        <f t="shared" si="14"/>
        <v>0</v>
      </c>
      <c r="N40" s="71"/>
      <c r="O40" s="78"/>
    </row>
    <row r="41" spans="1:15" s="79" customFormat="1" x14ac:dyDescent="0.2">
      <c r="A41" s="65" t="str">
        <f>IF(H41&lt;&gt;"",1+MAX($A$10:A40),"")</f>
        <v/>
      </c>
      <c r="B41" s="63"/>
      <c r="C41" s="63"/>
      <c r="D41" s="86" t="s">
        <v>61</v>
      </c>
      <c r="E41" s="73"/>
      <c r="F41" s="66"/>
      <c r="G41" s="67"/>
      <c r="H41" s="66"/>
      <c r="I41" s="72"/>
      <c r="J41" s="72"/>
      <c r="K41" s="69"/>
      <c r="L41" s="69"/>
      <c r="M41" s="70"/>
      <c r="N41" s="71"/>
      <c r="O41" s="78"/>
    </row>
    <row r="42" spans="1:15" s="79" customFormat="1" x14ac:dyDescent="0.2">
      <c r="A42" s="65" t="str">
        <f>IF(H42&lt;&gt;"",1+MAX($A$10:A41),"")</f>
        <v/>
      </c>
      <c r="B42" s="63"/>
      <c r="C42" s="63"/>
      <c r="D42" s="88" t="s">
        <v>62</v>
      </c>
      <c r="E42" s="73"/>
      <c r="F42" s="66"/>
      <c r="G42" s="67"/>
      <c r="H42" s="66"/>
      <c r="I42" s="72"/>
      <c r="J42" s="72"/>
      <c r="K42" s="69"/>
      <c r="L42" s="69"/>
      <c r="M42" s="70"/>
      <c r="N42" s="71"/>
      <c r="O42" s="78"/>
    </row>
    <row r="43" spans="1:15" s="79" customFormat="1" x14ac:dyDescent="0.2">
      <c r="A43" s="65">
        <f>IF(H43&lt;&gt;"",1+MAX($A$10:A42),"")</f>
        <v>24</v>
      </c>
      <c r="B43" s="63" t="s">
        <v>103</v>
      </c>
      <c r="C43" s="63"/>
      <c r="D43" s="82" t="s">
        <v>63</v>
      </c>
      <c r="E43" s="85">
        <v>8.1515000000000004E-2</v>
      </c>
      <c r="F43" s="66">
        <v>0.05</v>
      </c>
      <c r="G43" s="87">
        <f t="shared" ref="G43:G64" si="15">E43*(1+F43)</f>
        <v>8.5590750000000007E-2</v>
      </c>
      <c r="H43" s="66" t="s">
        <v>101</v>
      </c>
      <c r="I43" s="72"/>
      <c r="J43" s="72">
        <f t="shared" ref="J43:J64" si="16">I43*G43</f>
        <v>0</v>
      </c>
      <c r="K43" s="69"/>
      <c r="L43" s="69">
        <f t="shared" ref="L43:L64" si="17">K43*G43</f>
        <v>0</v>
      </c>
      <c r="M43" s="70">
        <f t="shared" ref="M43:M64" si="18">(I43+K43)*G43</f>
        <v>0</v>
      </c>
      <c r="N43" s="71"/>
      <c r="O43" s="78"/>
    </row>
    <row r="44" spans="1:15" s="79" customFormat="1" x14ac:dyDescent="0.2">
      <c r="A44" s="65">
        <f>IF(H44&lt;&gt;"",1+MAX($A$10:A43),"")</f>
        <v>25</v>
      </c>
      <c r="B44" s="63" t="s">
        <v>103</v>
      </c>
      <c r="C44" s="63"/>
      <c r="D44" s="82" t="s">
        <v>64</v>
      </c>
      <c r="E44" s="85">
        <v>0.38744035000000004</v>
      </c>
      <c r="F44" s="66">
        <v>0.05</v>
      </c>
      <c r="G44" s="87">
        <f t="shared" si="15"/>
        <v>0.40681236750000005</v>
      </c>
      <c r="H44" s="66" t="s">
        <v>101</v>
      </c>
      <c r="I44" s="72"/>
      <c r="J44" s="72">
        <f t="shared" si="16"/>
        <v>0</v>
      </c>
      <c r="K44" s="69"/>
      <c r="L44" s="69">
        <f t="shared" si="17"/>
        <v>0</v>
      </c>
      <c r="M44" s="70">
        <f t="shared" si="18"/>
        <v>0</v>
      </c>
      <c r="N44" s="71"/>
      <c r="O44" s="78"/>
    </row>
    <row r="45" spans="1:15" s="79" customFormat="1" x14ac:dyDescent="0.2">
      <c r="A45" s="65">
        <f>IF(H45&lt;&gt;"",1+MAX($A$10:A44),"")</f>
        <v>26</v>
      </c>
      <c r="B45" s="63" t="s">
        <v>103</v>
      </c>
      <c r="C45" s="63"/>
      <c r="D45" s="82" t="s">
        <v>65</v>
      </c>
      <c r="E45" s="73">
        <v>0.63823200000000002</v>
      </c>
      <c r="F45" s="66">
        <v>0.05</v>
      </c>
      <c r="G45" s="67">
        <f t="shared" si="15"/>
        <v>0.67014360000000006</v>
      </c>
      <c r="H45" s="66" t="s">
        <v>101</v>
      </c>
      <c r="I45" s="72"/>
      <c r="J45" s="72">
        <f t="shared" si="16"/>
        <v>0</v>
      </c>
      <c r="K45" s="69"/>
      <c r="L45" s="69">
        <f t="shared" si="17"/>
        <v>0</v>
      </c>
      <c r="M45" s="70">
        <f t="shared" si="18"/>
        <v>0</v>
      </c>
      <c r="N45" s="71"/>
      <c r="O45" s="78"/>
    </row>
    <row r="46" spans="1:15" s="79" customFormat="1" x14ac:dyDescent="0.2">
      <c r="A46" s="65">
        <f>IF(H46&lt;&gt;"",1+MAX($A$10:A45),"")</f>
        <v>27</v>
      </c>
      <c r="B46" s="63" t="s">
        <v>103</v>
      </c>
      <c r="C46" s="63"/>
      <c r="D46" s="82" t="s">
        <v>66</v>
      </c>
      <c r="E46" s="73">
        <v>1.6917500000000001</v>
      </c>
      <c r="F46" s="66">
        <v>0.05</v>
      </c>
      <c r="G46" s="67">
        <f t="shared" si="15"/>
        <v>1.7763375000000001</v>
      </c>
      <c r="H46" s="66" t="s">
        <v>101</v>
      </c>
      <c r="I46" s="72"/>
      <c r="J46" s="72">
        <f t="shared" si="16"/>
        <v>0</v>
      </c>
      <c r="K46" s="69"/>
      <c r="L46" s="69">
        <f t="shared" si="17"/>
        <v>0</v>
      </c>
      <c r="M46" s="70">
        <f t="shared" si="18"/>
        <v>0</v>
      </c>
      <c r="N46" s="71"/>
      <c r="O46" s="78"/>
    </row>
    <row r="47" spans="1:15" s="79" customFormat="1" x14ac:dyDescent="0.2">
      <c r="A47" s="65">
        <f>IF(H47&lt;&gt;"",1+MAX($A$10:A46),"")</f>
        <v>28</v>
      </c>
      <c r="B47" s="63" t="s">
        <v>103</v>
      </c>
      <c r="C47" s="63"/>
      <c r="D47" s="82" t="s">
        <v>67</v>
      </c>
      <c r="E47" s="73">
        <v>2.031425</v>
      </c>
      <c r="F47" s="66">
        <v>0.05</v>
      </c>
      <c r="G47" s="67">
        <f t="shared" si="15"/>
        <v>2.1329962500000001</v>
      </c>
      <c r="H47" s="66" t="s">
        <v>101</v>
      </c>
      <c r="I47" s="72"/>
      <c r="J47" s="72">
        <f t="shared" si="16"/>
        <v>0</v>
      </c>
      <c r="K47" s="69"/>
      <c r="L47" s="69">
        <f t="shared" si="17"/>
        <v>0</v>
      </c>
      <c r="M47" s="70">
        <f t="shared" si="18"/>
        <v>0</v>
      </c>
      <c r="N47" s="71"/>
      <c r="O47" s="78"/>
    </row>
    <row r="48" spans="1:15" s="79" customFormat="1" x14ac:dyDescent="0.2">
      <c r="A48" s="65">
        <f>IF(H48&lt;&gt;"",1+MAX($A$10:A47),"")</f>
        <v>29</v>
      </c>
      <c r="B48" s="63" t="s">
        <v>103</v>
      </c>
      <c r="C48" s="63"/>
      <c r="D48" s="82" t="s">
        <v>68</v>
      </c>
      <c r="E48" s="73">
        <v>1.22078</v>
      </c>
      <c r="F48" s="66">
        <v>0.05</v>
      </c>
      <c r="G48" s="67">
        <f t="shared" si="15"/>
        <v>1.281819</v>
      </c>
      <c r="H48" s="66" t="s">
        <v>101</v>
      </c>
      <c r="I48" s="72"/>
      <c r="J48" s="72">
        <f t="shared" si="16"/>
        <v>0</v>
      </c>
      <c r="K48" s="69"/>
      <c r="L48" s="69">
        <f t="shared" si="17"/>
        <v>0</v>
      </c>
      <c r="M48" s="70">
        <f t="shared" si="18"/>
        <v>0</v>
      </c>
      <c r="N48" s="71"/>
      <c r="O48" s="78"/>
    </row>
    <row r="49" spans="1:15" s="79" customFormat="1" x14ac:dyDescent="0.2">
      <c r="A49" s="65">
        <f>IF(H49&lt;&gt;"",1+MAX($A$10:A48),"")</f>
        <v>30</v>
      </c>
      <c r="B49" s="63" t="s">
        <v>103</v>
      </c>
      <c r="C49" s="63"/>
      <c r="D49" s="82" t="s">
        <v>69</v>
      </c>
      <c r="E49" s="73">
        <v>1.49634</v>
      </c>
      <c r="F49" s="66">
        <v>0.05</v>
      </c>
      <c r="G49" s="67">
        <f t="shared" si="15"/>
        <v>1.5711570000000001</v>
      </c>
      <c r="H49" s="66" t="s">
        <v>101</v>
      </c>
      <c r="I49" s="72"/>
      <c r="J49" s="72">
        <f t="shared" si="16"/>
        <v>0</v>
      </c>
      <c r="K49" s="69"/>
      <c r="L49" s="69">
        <f t="shared" si="17"/>
        <v>0</v>
      </c>
      <c r="M49" s="70">
        <f t="shared" si="18"/>
        <v>0</v>
      </c>
      <c r="N49" s="71"/>
      <c r="O49" s="78"/>
    </row>
    <row r="50" spans="1:15" s="79" customFormat="1" x14ac:dyDescent="0.2">
      <c r="A50" s="65">
        <f>IF(H50&lt;&gt;"",1+MAX($A$10:A49),"")</f>
        <v>31</v>
      </c>
      <c r="B50" s="63" t="s">
        <v>103</v>
      </c>
      <c r="C50" s="63"/>
      <c r="D50" s="82" t="s">
        <v>70</v>
      </c>
      <c r="E50" s="73">
        <v>0.70908000000000004</v>
      </c>
      <c r="F50" s="66">
        <v>0.05</v>
      </c>
      <c r="G50" s="67">
        <f t="shared" si="15"/>
        <v>0.74453400000000003</v>
      </c>
      <c r="H50" s="66" t="s">
        <v>101</v>
      </c>
      <c r="I50" s="72"/>
      <c r="J50" s="72">
        <f t="shared" si="16"/>
        <v>0</v>
      </c>
      <c r="K50" s="69"/>
      <c r="L50" s="69">
        <f t="shared" si="17"/>
        <v>0</v>
      </c>
      <c r="M50" s="70">
        <f t="shared" si="18"/>
        <v>0</v>
      </c>
      <c r="N50" s="71"/>
      <c r="O50" s="78"/>
    </row>
    <row r="51" spans="1:15" s="79" customFormat="1" x14ac:dyDescent="0.2">
      <c r="A51" s="65">
        <f>IF(H51&lt;&gt;"",1+MAX($A$10:A50),"")</f>
        <v>32</v>
      </c>
      <c r="B51" s="63" t="s">
        <v>103</v>
      </c>
      <c r="C51" s="63"/>
      <c r="D51" s="82" t="s">
        <v>71</v>
      </c>
      <c r="E51" s="73">
        <v>2.170725</v>
      </c>
      <c r="F51" s="66">
        <v>0.05</v>
      </c>
      <c r="G51" s="67">
        <f t="shared" si="15"/>
        <v>2.2792612500000002</v>
      </c>
      <c r="H51" s="66" t="s">
        <v>101</v>
      </c>
      <c r="I51" s="72"/>
      <c r="J51" s="72">
        <f t="shared" si="16"/>
        <v>0</v>
      </c>
      <c r="K51" s="69"/>
      <c r="L51" s="69">
        <f t="shared" si="17"/>
        <v>0</v>
      </c>
      <c r="M51" s="70">
        <f t="shared" si="18"/>
        <v>0</v>
      </c>
      <c r="N51" s="71"/>
      <c r="O51" s="78"/>
    </row>
    <row r="52" spans="1:15" s="79" customFormat="1" x14ac:dyDescent="0.2">
      <c r="A52" s="65">
        <f>IF(H52&lt;&gt;"",1+MAX($A$10:A51),"")</f>
        <v>33</v>
      </c>
      <c r="B52" s="63" t="s">
        <v>103</v>
      </c>
      <c r="C52" s="63"/>
      <c r="D52" s="82" t="s">
        <v>72</v>
      </c>
      <c r="E52" s="73">
        <v>10.27702</v>
      </c>
      <c r="F52" s="66">
        <v>0.05</v>
      </c>
      <c r="G52" s="67">
        <f t="shared" si="15"/>
        <v>10.790871000000001</v>
      </c>
      <c r="H52" s="66" t="s">
        <v>101</v>
      </c>
      <c r="I52" s="72"/>
      <c r="J52" s="72">
        <f t="shared" si="16"/>
        <v>0</v>
      </c>
      <c r="K52" s="69"/>
      <c r="L52" s="69">
        <f t="shared" si="17"/>
        <v>0</v>
      </c>
      <c r="M52" s="70">
        <f t="shared" si="18"/>
        <v>0</v>
      </c>
      <c r="N52" s="71"/>
      <c r="O52" s="78"/>
    </row>
    <row r="53" spans="1:15" s="79" customFormat="1" x14ac:dyDescent="0.2">
      <c r="A53" s="65">
        <f>IF(H53&lt;&gt;"",1+MAX($A$10:A52),"")</f>
        <v>34</v>
      </c>
      <c r="B53" s="63" t="s">
        <v>103</v>
      </c>
      <c r="C53" s="63"/>
      <c r="D53" s="82" t="s">
        <v>73</v>
      </c>
      <c r="E53" s="85">
        <v>4.675E-2</v>
      </c>
      <c r="F53" s="66">
        <v>0.05</v>
      </c>
      <c r="G53" s="67">
        <f t="shared" si="15"/>
        <v>4.9087499999999999E-2</v>
      </c>
      <c r="H53" s="66" t="s">
        <v>101</v>
      </c>
      <c r="I53" s="72"/>
      <c r="J53" s="72">
        <f t="shared" si="16"/>
        <v>0</v>
      </c>
      <c r="K53" s="69"/>
      <c r="L53" s="69">
        <f t="shared" si="17"/>
        <v>0</v>
      </c>
      <c r="M53" s="70">
        <f t="shared" si="18"/>
        <v>0</v>
      </c>
      <c r="N53" s="71"/>
      <c r="O53" s="78"/>
    </row>
    <row r="54" spans="1:15" s="79" customFormat="1" x14ac:dyDescent="0.2">
      <c r="A54" s="65">
        <f>IF(H54&lt;&gt;"",1+MAX($A$10:A53),"")</f>
        <v>35</v>
      </c>
      <c r="B54" s="63" t="s">
        <v>103</v>
      </c>
      <c r="C54" s="63"/>
      <c r="D54" s="82" t="s">
        <v>74</v>
      </c>
      <c r="E54" s="85">
        <v>0.18174000000000001</v>
      </c>
      <c r="F54" s="66">
        <v>0.05</v>
      </c>
      <c r="G54" s="67">
        <f t="shared" si="15"/>
        <v>0.19082700000000002</v>
      </c>
      <c r="H54" s="66" t="s">
        <v>101</v>
      </c>
      <c r="I54" s="72"/>
      <c r="J54" s="72">
        <f t="shared" si="16"/>
        <v>0</v>
      </c>
      <c r="K54" s="69"/>
      <c r="L54" s="69">
        <f t="shared" si="17"/>
        <v>0</v>
      </c>
      <c r="M54" s="70">
        <f t="shared" si="18"/>
        <v>0</v>
      </c>
      <c r="N54" s="71"/>
      <c r="O54" s="78"/>
    </row>
    <row r="55" spans="1:15" s="79" customFormat="1" x14ac:dyDescent="0.2">
      <c r="A55" s="65">
        <f>IF(H55&lt;&gt;"",1+MAX($A$10:A54),"")</f>
        <v>36</v>
      </c>
      <c r="B55" s="63" t="s">
        <v>103</v>
      </c>
      <c r="C55" s="63"/>
      <c r="D55" s="82" t="s">
        <v>75</v>
      </c>
      <c r="E55" s="73">
        <v>1.42472</v>
      </c>
      <c r="F55" s="66">
        <v>0.05</v>
      </c>
      <c r="G55" s="67">
        <f t="shared" si="15"/>
        <v>1.4959560000000001</v>
      </c>
      <c r="H55" s="66" t="s">
        <v>101</v>
      </c>
      <c r="I55" s="72"/>
      <c r="J55" s="72">
        <f t="shared" si="16"/>
        <v>0</v>
      </c>
      <c r="K55" s="69"/>
      <c r="L55" s="69">
        <f t="shared" si="17"/>
        <v>0</v>
      </c>
      <c r="M55" s="70">
        <f t="shared" si="18"/>
        <v>0</v>
      </c>
      <c r="N55" s="71"/>
      <c r="O55" s="78"/>
    </row>
    <row r="56" spans="1:15" s="79" customFormat="1" x14ac:dyDescent="0.2">
      <c r="A56" s="65">
        <f>IF(H56&lt;&gt;"",1+MAX($A$10:A55),"")</f>
        <v>37</v>
      </c>
      <c r="B56" s="63" t="s">
        <v>103</v>
      </c>
      <c r="C56" s="63"/>
      <c r="D56" s="82" t="s">
        <v>76</v>
      </c>
      <c r="E56" s="73">
        <v>0.7950799999999999</v>
      </c>
      <c r="F56" s="66">
        <v>0.05</v>
      </c>
      <c r="G56" s="67">
        <f t="shared" si="15"/>
        <v>0.83483399999999996</v>
      </c>
      <c r="H56" s="66" t="s">
        <v>101</v>
      </c>
      <c r="I56" s="72"/>
      <c r="J56" s="72">
        <f t="shared" si="16"/>
        <v>0</v>
      </c>
      <c r="K56" s="69"/>
      <c r="L56" s="69">
        <f t="shared" si="17"/>
        <v>0</v>
      </c>
      <c r="M56" s="70">
        <f t="shared" si="18"/>
        <v>0</v>
      </c>
      <c r="N56" s="71"/>
      <c r="O56" s="78"/>
    </row>
    <row r="57" spans="1:15" s="79" customFormat="1" x14ac:dyDescent="0.2">
      <c r="A57" s="65">
        <f>IF(H57&lt;&gt;"",1+MAX($A$10:A56),"")</f>
        <v>38</v>
      </c>
      <c r="B57" s="63" t="s">
        <v>103</v>
      </c>
      <c r="C57" s="63"/>
      <c r="D57" s="82" t="s">
        <v>77</v>
      </c>
      <c r="E57" s="73">
        <v>3.64188</v>
      </c>
      <c r="F57" s="66">
        <v>0.05</v>
      </c>
      <c r="G57" s="67">
        <f t="shared" si="15"/>
        <v>3.8239740000000002</v>
      </c>
      <c r="H57" s="66" t="s">
        <v>101</v>
      </c>
      <c r="I57" s="72"/>
      <c r="J57" s="72">
        <f t="shared" si="16"/>
        <v>0</v>
      </c>
      <c r="K57" s="69"/>
      <c r="L57" s="69">
        <f t="shared" si="17"/>
        <v>0</v>
      </c>
      <c r="M57" s="70">
        <f t="shared" si="18"/>
        <v>0</v>
      </c>
      <c r="N57" s="71"/>
      <c r="O57" s="78"/>
    </row>
    <row r="58" spans="1:15" s="79" customFormat="1" x14ac:dyDescent="0.2">
      <c r="A58" s="65">
        <f>IF(H58&lt;&gt;"",1+MAX($A$10:A57),"")</f>
        <v>39</v>
      </c>
      <c r="B58" s="63" t="s">
        <v>103</v>
      </c>
      <c r="C58" s="63"/>
      <c r="D58" s="82" t="s">
        <v>78</v>
      </c>
      <c r="E58" s="73">
        <v>0.59310000000000007</v>
      </c>
      <c r="F58" s="66">
        <v>0.05</v>
      </c>
      <c r="G58" s="67">
        <f t="shared" si="15"/>
        <v>0.62275500000000006</v>
      </c>
      <c r="H58" s="66" t="s">
        <v>101</v>
      </c>
      <c r="I58" s="72"/>
      <c r="J58" s="72">
        <f t="shared" si="16"/>
        <v>0</v>
      </c>
      <c r="K58" s="69"/>
      <c r="L58" s="69">
        <f t="shared" si="17"/>
        <v>0</v>
      </c>
      <c r="M58" s="70">
        <f t="shared" si="18"/>
        <v>0</v>
      </c>
      <c r="N58" s="71"/>
      <c r="O58" s="78"/>
    </row>
    <row r="59" spans="1:15" s="79" customFormat="1" x14ac:dyDescent="0.2">
      <c r="A59" s="65">
        <f>IF(H59&lt;&gt;"",1+MAX($A$10:A58),"")</f>
        <v>40</v>
      </c>
      <c r="B59" s="63" t="s">
        <v>103</v>
      </c>
      <c r="C59" s="63"/>
      <c r="D59" s="82" t="s">
        <v>79</v>
      </c>
      <c r="E59" s="73">
        <v>1.5963499999999999</v>
      </c>
      <c r="F59" s="66">
        <v>0.05</v>
      </c>
      <c r="G59" s="67">
        <f t="shared" si="15"/>
        <v>1.6761675</v>
      </c>
      <c r="H59" s="66" t="s">
        <v>101</v>
      </c>
      <c r="I59" s="72"/>
      <c r="J59" s="72">
        <f t="shared" si="16"/>
        <v>0</v>
      </c>
      <c r="K59" s="69"/>
      <c r="L59" s="69">
        <f t="shared" si="17"/>
        <v>0</v>
      </c>
      <c r="M59" s="70">
        <f t="shared" si="18"/>
        <v>0</v>
      </c>
      <c r="N59" s="71"/>
      <c r="O59" s="78"/>
    </row>
    <row r="60" spans="1:15" s="79" customFormat="1" x14ac:dyDescent="0.2">
      <c r="A60" s="65">
        <f>IF(H60&lt;&gt;"",1+MAX($A$10:A59),"")</f>
        <v>41</v>
      </c>
      <c r="B60" s="63" t="s">
        <v>103</v>
      </c>
      <c r="C60" s="63"/>
      <c r="D60" s="82" t="s">
        <v>80</v>
      </c>
      <c r="E60" s="73">
        <v>2.706</v>
      </c>
      <c r="F60" s="66">
        <v>0.05</v>
      </c>
      <c r="G60" s="67">
        <f t="shared" si="15"/>
        <v>2.8412999999999999</v>
      </c>
      <c r="H60" s="66" t="s">
        <v>101</v>
      </c>
      <c r="I60" s="72"/>
      <c r="J60" s="72">
        <f t="shared" si="16"/>
        <v>0</v>
      </c>
      <c r="K60" s="69"/>
      <c r="L60" s="69">
        <f t="shared" si="17"/>
        <v>0</v>
      </c>
      <c r="M60" s="70">
        <f t="shared" si="18"/>
        <v>0</v>
      </c>
      <c r="N60" s="71"/>
      <c r="O60" s="78"/>
    </row>
    <row r="61" spans="1:15" s="79" customFormat="1" x14ac:dyDescent="0.2">
      <c r="A61" s="65">
        <f>IF(H61&lt;&gt;"",1+MAX($A$10:A60),"")</f>
        <v>42</v>
      </c>
      <c r="B61" s="63" t="s">
        <v>103</v>
      </c>
      <c r="C61" s="63"/>
      <c r="D61" s="82" t="s">
        <v>81</v>
      </c>
      <c r="E61" s="73">
        <v>1.04627</v>
      </c>
      <c r="F61" s="66">
        <v>0.05</v>
      </c>
      <c r="G61" s="67">
        <f t="shared" si="15"/>
        <v>1.0985835000000002</v>
      </c>
      <c r="H61" s="66" t="s">
        <v>101</v>
      </c>
      <c r="I61" s="72"/>
      <c r="J61" s="72">
        <f t="shared" si="16"/>
        <v>0</v>
      </c>
      <c r="K61" s="69"/>
      <c r="L61" s="69">
        <f t="shared" si="17"/>
        <v>0</v>
      </c>
      <c r="M61" s="70">
        <f t="shared" si="18"/>
        <v>0</v>
      </c>
      <c r="N61" s="71"/>
      <c r="O61" s="78"/>
    </row>
    <row r="62" spans="1:15" s="79" customFormat="1" x14ac:dyDescent="0.2">
      <c r="A62" s="65">
        <f>IF(H62&lt;&gt;"",1+MAX($A$10:A61),"")</f>
        <v>43</v>
      </c>
      <c r="B62" s="63" t="s">
        <v>103</v>
      </c>
      <c r="C62" s="63"/>
      <c r="D62" s="82" t="s">
        <v>82</v>
      </c>
      <c r="E62" s="73">
        <v>2.4681799999999998</v>
      </c>
      <c r="F62" s="66">
        <v>0.05</v>
      </c>
      <c r="G62" s="67">
        <f t="shared" si="15"/>
        <v>2.5915889999999999</v>
      </c>
      <c r="H62" s="66" t="s">
        <v>101</v>
      </c>
      <c r="I62" s="72"/>
      <c r="J62" s="72">
        <f t="shared" si="16"/>
        <v>0</v>
      </c>
      <c r="K62" s="69"/>
      <c r="L62" s="69">
        <f t="shared" si="17"/>
        <v>0</v>
      </c>
      <c r="M62" s="70">
        <f t="shared" si="18"/>
        <v>0</v>
      </c>
      <c r="N62" s="71"/>
      <c r="O62" s="78"/>
    </row>
    <row r="63" spans="1:15" s="79" customFormat="1" x14ac:dyDescent="0.2">
      <c r="A63" s="65">
        <f>IF(H63&lt;&gt;"",1+MAX($A$10:A62),"")</f>
        <v>44</v>
      </c>
      <c r="B63" s="63" t="s">
        <v>103</v>
      </c>
      <c r="C63" s="63"/>
      <c r="D63" s="82" t="s">
        <v>83</v>
      </c>
      <c r="E63" s="73">
        <v>2.8211399999999998</v>
      </c>
      <c r="F63" s="66">
        <v>0.05</v>
      </c>
      <c r="G63" s="67">
        <f t="shared" si="15"/>
        <v>2.9621969999999997</v>
      </c>
      <c r="H63" s="66" t="s">
        <v>101</v>
      </c>
      <c r="I63" s="72"/>
      <c r="J63" s="72">
        <f t="shared" si="16"/>
        <v>0</v>
      </c>
      <c r="K63" s="69"/>
      <c r="L63" s="69">
        <f t="shared" si="17"/>
        <v>0</v>
      </c>
      <c r="M63" s="70">
        <f t="shared" si="18"/>
        <v>0</v>
      </c>
      <c r="N63" s="71"/>
      <c r="O63" s="78"/>
    </row>
    <row r="64" spans="1:15" s="79" customFormat="1" x14ac:dyDescent="0.2">
      <c r="A64" s="65">
        <f>IF(H64&lt;&gt;"",1+MAX($A$10:A63),"")</f>
        <v>45</v>
      </c>
      <c r="B64" s="63" t="s">
        <v>103</v>
      </c>
      <c r="C64" s="63"/>
      <c r="D64" s="82" t="s">
        <v>84</v>
      </c>
      <c r="E64" s="73">
        <v>0.63249999999999995</v>
      </c>
      <c r="F64" s="66">
        <v>0.05</v>
      </c>
      <c r="G64" s="67">
        <f t="shared" si="15"/>
        <v>0.66412499999999997</v>
      </c>
      <c r="H64" s="66" t="s">
        <v>101</v>
      </c>
      <c r="I64" s="72"/>
      <c r="J64" s="72">
        <f t="shared" si="16"/>
        <v>0</v>
      </c>
      <c r="K64" s="69"/>
      <c r="L64" s="69">
        <f t="shared" si="17"/>
        <v>0</v>
      </c>
      <c r="M64" s="70">
        <f t="shared" si="18"/>
        <v>0</v>
      </c>
      <c r="N64" s="71"/>
      <c r="O64" s="78"/>
    </row>
    <row r="65" spans="1:15" s="79" customFormat="1" x14ac:dyDescent="0.2">
      <c r="A65" s="65" t="str">
        <f>IF(H65&lt;&gt;"",1+MAX($A$10:A64),"")</f>
        <v/>
      </c>
      <c r="B65" s="63"/>
      <c r="C65" s="63"/>
      <c r="D65" s="86" t="s">
        <v>44</v>
      </c>
      <c r="E65" s="73"/>
      <c r="F65" s="66"/>
      <c r="G65" s="67"/>
      <c r="H65" s="66"/>
      <c r="I65" s="72"/>
      <c r="J65" s="72"/>
      <c r="K65" s="69"/>
      <c r="L65" s="69"/>
      <c r="M65" s="70"/>
      <c r="N65" s="71"/>
      <c r="O65" s="78"/>
    </row>
    <row r="66" spans="1:15" s="79" customFormat="1" x14ac:dyDescent="0.2">
      <c r="A66" s="65" t="str">
        <f>IF(H66&lt;&gt;"",1+MAX($A$10:A65),"")</f>
        <v/>
      </c>
      <c r="B66" s="63"/>
      <c r="C66" s="63"/>
      <c r="D66" s="88" t="s">
        <v>85</v>
      </c>
      <c r="E66" s="73"/>
      <c r="F66" s="66"/>
      <c r="G66" s="67"/>
      <c r="H66" s="66"/>
      <c r="I66" s="72"/>
      <c r="J66" s="72"/>
      <c r="K66" s="69"/>
      <c r="L66" s="69"/>
      <c r="M66" s="70"/>
      <c r="N66" s="71"/>
      <c r="O66" s="78"/>
    </row>
    <row r="67" spans="1:15" s="79" customFormat="1" x14ac:dyDescent="0.2">
      <c r="A67" s="65" t="str">
        <f>IF(H67&lt;&gt;"",1+MAX($A$10:A66),"")</f>
        <v/>
      </c>
      <c r="B67" s="63"/>
      <c r="C67" s="63"/>
      <c r="D67" s="88" t="s">
        <v>86</v>
      </c>
      <c r="E67" s="73"/>
      <c r="F67" s="66"/>
      <c r="G67" s="67"/>
      <c r="H67" s="66"/>
      <c r="I67" s="72"/>
      <c r="J67" s="72"/>
      <c r="K67" s="69"/>
      <c r="L67" s="69"/>
      <c r="M67" s="70"/>
      <c r="N67" s="71"/>
      <c r="O67" s="78"/>
    </row>
    <row r="68" spans="1:15" s="79" customFormat="1" x14ac:dyDescent="0.2">
      <c r="A68" s="65">
        <f>IF(H68&lt;&gt;"",1+MAX($A$10:A67),"")</f>
        <v>46</v>
      </c>
      <c r="B68" s="63" t="s">
        <v>104</v>
      </c>
      <c r="C68" s="63"/>
      <c r="D68" s="82" t="s">
        <v>87</v>
      </c>
      <c r="E68" s="73">
        <v>540</v>
      </c>
      <c r="F68" s="66">
        <v>0.05</v>
      </c>
      <c r="G68" s="67">
        <f t="shared" ref="G68:G80" si="19">E68*(1+F68)</f>
        <v>567</v>
      </c>
      <c r="H68" s="66" t="s">
        <v>36</v>
      </c>
      <c r="I68" s="72"/>
      <c r="J68" s="72">
        <f t="shared" ref="J68" si="20">I68*G68</f>
        <v>0</v>
      </c>
      <c r="K68" s="69"/>
      <c r="L68" s="69">
        <f t="shared" ref="L68" si="21">K68*G68</f>
        <v>0</v>
      </c>
      <c r="M68" s="70">
        <f t="shared" ref="M68" si="22">(I68+K68)*G68</f>
        <v>0</v>
      </c>
      <c r="N68" s="71"/>
      <c r="O68" s="78"/>
    </row>
    <row r="69" spans="1:15" s="79" customFormat="1" x14ac:dyDescent="0.2">
      <c r="A69" s="65">
        <f>IF(H69&lt;&gt;"",1+MAX($A$10:A68),"")</f>
        <v>47</v>
      </c>
      <c r="B69" s="63" t="s">
        <v>104</v>
      </c>
      <c r="C69" s="63"/>
      <c r="D69" s="82" t="s">
        <v>88</v>
      </c>
      <c r="E69" s="73">
        <v>1080</v>
      </c>
      <c r="F69" s="66">
        <v>0.05</v>
      </c>
      <c r="G69" s="67">
        <f t="shared" si="19"/>
        <v>1134</v>
      </c>
      <c r="H69" s="66" t="s">
        <v>36</v>
      </c>
      <c r="I69" s="72"/>
      <c r="J69" s="72">
        <f t="shared" ref="J69:J73" si="23">I69*G69</f>
        <v>0</v>
      </c>
      <c r="K69" s="69"/>
      <c r="L69" s="69">
        <f t="shared" ref="L69:L73" si="24">K69*G69</f>
        <v>0</v>
      </c>
      <c r="M69" s="70">
        <f t="shared" ref="M69:M73" si="25">(I69+K69)*G69</f>
        <v>0</v>
      </c>
      <c r="N69" s="71"/>
      <c r="O69" s="78"/>
    </row>
    <row r="70" spans="1:15" s="79" customFormat="1" x14ac:dyDescent="0.2">
      <c r="A70" s="65">
        <f>IF(H70&lt;&gt;"",1+MAX($A$10:A69),"")</f>
        <v>48</v>
      </c>
      <c r="B70" s="63" t="s">
        <v>104</v>
      </c>
      <c r="C70" s="63"/>
      <c r="D70" s="82" t="s">
        <v>89</v>
      </c>
      <c r="E70" s="73">
        <v>540</v>
      </c>
      <c r="F70" s="66">
        <v>0.05</v>
      </c>
      <c r="G70" s="67">
        <f t="shared" si="19"/>
        <v>567</v>
      </c>
      <c r="H70" s="66" t="s">
        <v>36</v>
      </c>
      <c r="I70" s="72"/>
      <c r="J70" s="72">
        <f t="shared" si="23"/>
        <v>0</v>
      </c>
      <c r="K70" s="69"/>
      <c r="L70" s="69">
        <f t="shared" si="24"/>
        <v>0</v>
      </c>
      <c r="M70" s="70">
        <f t="shared" si="25"/>
        <v>0</v>
      </c>
      <c r="N70" s="71"/>
      <c r="O70" s="78"/>
    </row>
    <row r="71" spans="1:15" s="79" customFormat="1" x14ac:dyDescent="0.2">
      <c r="A71" s="65">
        <f>IF(H71&lt;&gt;"",1+MAX($A$10:A70),"")</f>
        <v>49</v>
      </c>
      <c r="B71" s="63" t="s">
        <v>104</v>
      </c>
      <c r="C71" s="63"/>
      <c r="D71" s="82" t="s">
        <v>90</v>
      </c>
      <c r="E71" s="73">
        <v>540</v>
      </c>
      <c r="F71" s="66">
        <v>0.05</v>
      </c>
      <c r="G71" s="67">
        <f t="shared" si="19"/>
        <v>567</v>
      </c>
      <c r="H71" s="66" t="s">
        <v>36</v>
      </c>
      <c r="I71" s="72"/>
      <c r="J71" s="72">
        <f t="shared" si="23"/>
        <v>0</v>
      </c>
      <c r="K71" s="69"/>
      <c r="L71" s="69">
        <f t="shared" si="24"/>
        <v>0</v>
      </c>
      <c r="M71" s="70">
        <f t="shared" si="25"/>
        <v>0</v>
      </c>
      <c r="N71" s="71"/>
      <c r="O71" s="78"/>
    </row>
    <row r="72" spans="1:15" s="79" customFormat="1" x14ac:dyDescent="0.2">
      <c r="A72" s="65">
        <f>IF(H72&lt;&gt;"",1+MAX($A$10:A71),"")</f>
        <v>50</v>
      </c>
      <c r="B72" s="63" t="s">
        <v>104</v>
      </c>
      <c r="C72" s="63"/>
      <c r="D72" s="82" t="s">
        <v>91</v>
      </c>
      <c r="E72" s="73">
        <v>72</v>
      </c>
      <c r="F72" s="66">
        <v>0.05</v>
      </c>
      <c r="G72" s="67">
        <f t="shared" si="19"/>
        <v>75.600000000000009</v>
      </c>
      <c r="H72" s="66" t="s">
        <v>38</v>
      </c>
      <c r="I72" s="72"/>
      <c r="J72" s="72">
        <f t="shared" si="23"/>
        <v>0</v>
      </c>
      <c r="K72" s="69"/>
      <c r="L72" s="69">
        <f t="shared" si="24"/>
        <v>0</v>
      </c>
      <c r="M72" s="70">
        <f t="shared" si="25"/>
        <v>0</v>
      </c>
      <c r="N72" s="71"/>
      <c r="O72" s="78"/>
    </row>
    <row r="73" spans="1:15" s="79" customFormat="1" x14ac:dyDescent="0.2">
      <c r="A73" s="65">
        <f>IF(H73&lt;&gt;"",1+MAX($A$10:A72),"")</f>
        <v>51</v>
      </c>
      <c r="B73" s="63" t="s">
        <v>104</v>
      </c>
      <c r="C73" s="63"/>
      <c r="D73" s="82" t="s">
        <v>92</v>
      </c>
      <c r="E73" s="73">
        <v>144</v>
      </c>
      <c r="F73" s="66">
        <v>0.05</v>
      </c>
      <c r="G73" s="67">
        <f t="shared" si="19"/>
        <v>151.20000000000002</v>
      </c>
      <c r="H73" s="66" t="s">
        <v>38</v>
      </c>
      <c r="I73" s="72"/>
      <c r="J73" s="72">
        <f t="shared" si="23"/>
        <v>0</v>
      </c>
      <c r="K73" s="69"/>
      <c r="L73" s="69">
        <f t="shared" si="24"/>
        <v>0</v>
      </c>
      <c r="M73" s="70">
        <f t="shared" si="25"/>
        <v>0</v>
      </c>
      <c r="N73" s="71"/>
      <c r="O73" s="78"/>
    </row>
    <row r="74" spans="1:15" s="79" customFormat="1" x14ac:dyDescent="0.2">
      <c r="A74" s="65" t="str">
        <f>IF(H74&lt;&gt;"",1+MAX($A$10:A73),"")</f>
        <v/>
      </c>
      <c r="B74" s="63"/>
      <c r="C74" s="63"/>
      <c r="D74" s="88" t="s">
        <v>93</v>
      </c>
      <c r="E74" s="73"/>
      <c r="F74" s="66"/>
      <c r="G74" s="67"/>
      <c r="H74" s="66"/>
      <c r="I74" s="72"/>
      <c r="J74" s="72"/>
      <c r="K74" s="69"/>
      <c r="L74" s="69"/>
      <c r="M74" s="70"/>
      <c r="N74" s="71"/>
      <c r="O74" s="78"/>
    </row>
    <row r="75" spans="1:15" s="79" customFormat="1" x14ac:dyDescent="0.2">
      <c r="A75" s="65">
        <f>IF(H75&lt;&gt;"",1+MAX($A$10:A74),"")</f>
        <v>52</v>
      </c>
      <c r="B75" s="63" t="s">
        <v>104</v>
      </c>
      <c r="C75" s="63"/>
      <c r="D75" s="82" t="s">
        <v>94</v>
      </c>
      <c r="E75" s="73">
        <v>210</v>
      </c>
      <c r="F75" s="66">
        <v>0.05</v>
      </c>
      <c r="G75" s="67">
        <f t="shared" si="19"/>
        <v>220.5</v>
      </c>
      <c r="H75" s="66" t="s">
        <v>36</v>
      </c>
      <c r="I75" s="72"/>
      <c r="J75" s="72">
        <f t="shared" ref="J75:J80" si="26">I75*G75</f>
        <v>0</v>
      </c>
      <c r="K75" s="69"/>
      <c r="L75" s="69">
        <f t="shared" ref="L75:L80" si="27">K75*G75</f>
        <v>0</v>
      </c>
      <c r="M75" s="70">
        <f t="shared" ref="M75:M80" si="28">(I75+K75)*G75</f>
        <v>0</v>
      </c>
      <c r="N75" s="71"/>
      <c r="O75" s="78"/>
    </row>
    <row r="76" spans="1:15" s="79" customFormat="1" x14ac:dyDescent="0.2">
      <c r="A76" s="65">
        <f>IF(H76&lt;&gt;"",1+MAX($A$10:A75),"")</f>
        <v>53</v>
      </c>
      <c r="B76" s="63" t="s">
        <v>104</v>
      </c>
      <c r="C76" s="63"/>
      <c r="D76" s="82" t="s">
        <v>88</v>
      </c>
      <c r="E76" s="73">
        <v>420</v>
      </c>
      <c r="F76" s="66">
        <v>0.05</v>
      </c>
      <c r="G76" s="67">
        <f t="shared" si="19"/>
        <v>441</v>
      </c>
      <c r="H76" s="66" t="s">
        <v>36</v>
      </c>
      <c r="I76" s="72"/>
      <c r="J76" s="72">
        <f t="shared" si="26"/>
        <v>0</v>
      </c>
      <c r="K76" s="69"/>
      <c r="L76" s="69">
        <f t="shared" si="27"/>
        <v>0</v>
      </c>
      <c r="M76" s="70">
        <f t="shared" si="28"/>
        <v>0</v>
      </c>
      <c r="N76" s="71"/>
      <c r="O76" s="78"/>
    </row>
    <row r="77" spans="1:15" s="79" customFormat="1" x14ac:dyDescent="0.2">
      <c r="A77" s="65">
        <f>IF(H77&lt;&gt;"",1+MAX($A$10:A76),"")</f>
        <v>54</v>
      </c>
      <c r="B77" s="63" t="s">
        <v>104</v>
      </c>
      <c r="C77" s="63"/>
      <c r="D77" s="82" t="s">
        <v>89</v>
      </c>
      <c r="E77" s="73">
        <v>210</v>
      </c>
      <c r="F77" s="66">
        <v>0.05</v>
      </c>
      <c r="G77" s="67">
        <f t="shared" si="19"/>
        <v>220.5</v>
      </c>
      <c r="H77" s="66" t="s">
        <v>36</v>
      </c>
      <c r="I77" s="72"/>
      <c r="J77" s="72">
        <f t="shared" si="26"/>
        <v>0</v>
      </c>
      <c r="K77" s="69"/>
      <c r="L77" s="69">
        <f t="shared" si="27"/>
        <v>0</v>
      </c>
      <c r="M77" s="70">
        <f t="shared" si="28"/>
        <v>0</v>
      </c>
      <c r="N77" s="71"/>
      <c r="O77" s="78"/>
    </row>
    <row r="78" spans="1:15" s="79" customFormat="1" x14ac:dyDescent="0.2">
      <c r="A78" s="65">
        <f>IF(H78&lt;&gt;"",1+MAX($A$10:A77),"")</f>
        <v>55</v>
      </c>
      <c r="B78" s="63" t="s">
        <v>104</v>
      </c>
      <c r="C78" s="63"/>
      <c r="D78" s="82" t="s">
        <v>95</v>
      </c>
      <c r="E78" s="73">
        <v>210</v>
      </c>
      <c r="F78" s="66">
        <v>0.05</v>
      </c>
      <c r="G78" s="67">
        <f t="shared" si="19"/>
        <v>220.5</v>
      </c>
      <c r="H78" s="66" t="s">
        <v>36</v>
      </c>
      <c r="I78" s="72"/>
      <c r="J78" s="72">
        <f t="shared" si="26"/>
        <v>0</v>
      </c>
      <c r="K78" s="69"/>
      <c r="L78" s="69">
        <f t="shared" si="27"/>
        <v>0</v>
      </c>
      <c r="M78" s="70">
        <f t="shared" si="28"/>
        <v>0</v>
      </c>
      <c r="N78" s="71"/>
      <c r="O78" s="78"/>
    </row>
    <row r="79" spans="1:15" s="79" customFormat="1" x14ac:dyDescent="0.2">
      <c r="A79" s="65">
        <f>IF(H79&lt;&gt;"",1+MAX($A$10:A78),"")</f>
        <v>56</v>
      </c>
      <c r="B79" s="63" t="s">
        <v>104</v>
      </c>
      <c r="C79" s="63"/>
      <c r="D79" s="82" t="s">
        <v>91</v>
      </c>
      <c r="E79" s="73">
        <v>28</v>
      </c>
      <c r="F79" s="66">
        <v>0.05</v>
      </c>
      <c r="G79" s="67">
        <f t="shared" si="19"/>
        <v>29.400000000000002</v>
      </c>
      <c r="H79" s="66" t="s">
        <v>38</v>
      </c>
      <c r="I79" s="72"/>
      <c r="J79" s="72">
        <f t="shared" si="26"/>
        <v>0</v>
      </c>
      <c r="K79" s="69"/>
      <c r="L79" s="69">
        <f t="shared" si="27"/>
        <v>0</v>
      </c>
      <c r="M79" s="70">
        <f t="shared" si="28"/>
        <v>0</v>
      </c>
      <c r="N79" s="71"/>
      <c r="O79" s="78"/>
    </row>
    <row r="80" spans="1:15" s="79" customFormat="1" x14ac:dyDescent="0.2">
      <c r="A80" s="65">
        <f>IF(H80&lt;&gt;"",1+MAX($A$10:A79),"")</f>
        <v>57</v>
      </c>
      <c r="B80" s="63" t="s">
        <v>104</v>
      </c>
      <c r="C80" s="63"/>
      <c r="D80" s="82" t="s">
        <v>92</v>
      </c>
      <c r="E80" s="73">
        <v>56</v>
      </c>
      <c r="F80" s="66">
        <v>0.05</v>
      </c>
      <c r="G80" s="67">
        <f t="shared" si="19"/>
        <v>58.800000000000004</v>
      </c>
      <c r="H80" s="66" t="s">
        <v>38</v>
      </c>
      <c r="I80" s="72"/>
      <c r="J80" s="72">
        <f t="shared" si="26"/>
        <v>0</v>
      </c>
      <c r="K80" s="69"/>
      <c r="L80" s="69">
        <f t="shared" si="27"/>
        <v>0</v>
      </c>
      <c r="M80" s="70">
        <f t="shared" si="28"/>
        <v>0</v>
      </c>
      <c r="N80" s="71"/>
      <c r="O80" s="78"/>
    </row>
    <row r="81" spans="1:15" s="79" customFormat="1" x14ac:dyDescent="0.2">
      <c r="A81" s="65" t="str">
        <f>IF(H81&lt;&gt;"",1+MAX($A$10:A80),"")</f>
        <v/>
      </c>
      <c r="B81" s="63"/>
      <c r="C81" s="63"/>
      <c r="D81" s="86" t="s">
        <v>96</v>
      </c>
      <c r="E81" s="73"/>
      <c r="F81" s="66"/>
      <c r="G81" s="67"/>
      <c r="H81" s="66"/>
      <c r="I81" s="72"/>
      <c r="J81" s="72"/>
      <c r="K81" s="69"/>
      <c r="L81" s="69"/>
      <c r="M81" s="70"/>
      <c r="N81" s="71"/>
      <c r="O81" s="78"/>
    </row>
    <row r="82" spans="1:15" s="79" customFormat="1" x14ac:dyDescent="0.2">
      <c r="A82" s="65" t="str">
        <f>IF(H82&lt;&gt;"",1+MAX($A$10:A81),"")</f>
        <v/>
      </c>
      <c r="B82" s="63"/>
      <c r="C82" s="63"/>
      <c r="D82" s="88" t="s">
        <v>86</v>
      </c>
      <c r="E82" s="73"/>
      <c r="F82" s="66"/>
      <c r="G82" s="67"/>
      <c r="H82" s="66"/>
      <c r="I82" s="72"/>
      <c r="J82" s="72"/>
      <c r="K82" s="69"/>
      <c r="L82" s="69"/>
      <c r="M82" s="70"/>
      <c r="N82" s="71"/>
      <c r="O82" s="78"/>
    </row>
    <row r="83" spans="1:15" s="79" customFormat="1" x14ac:dyDescent="0.2">
      <c r="A83" s="65">
        <f>IF(H83&lt;&gt;"",1+MAX($A$10:A82),"")</f>
        <v>58</v>
      </c>
      <c r="B83" s="63" t="s">
        <v>104</v>
      </c>
      <c r="C83" s="63"/>
      <c r="D83" s="82" t="s">
        <v>87</v>
      </c>
      <c r="E83" s="73">
        <v>540</v>
      </c>
      <c r="F83" s="66">
        <v>0.05</v>
      </c>
      <c r="G83" s="67">
        <f t="shared" ref="G83:G88" si="29">E83*(1+F83)</f>
        <v>567</v>
      </c>
      <c r="H83" s="66" t="s">
        <v>36</v>
      </c>
      <c r="I83" s="72"/>
      <c r="J83" s="72">
        <f t="shared" ref="J83:J88" si="30">I83*G83</f>
        <v>0</v>
      </c>
      <c r="K83" s="69"/>
      <c r="L83" s="69">
        <f t="shared" ref="L83:L88" si="31">K83*G83</f>
        <v>0</v>
      </c>
      <c r="M83" s="70">
        <f t="shared" ref="M83:M88" si="32">(I83+K83)*G83</f>
        <v>0</v>
      </c>
      <c r="N83" s="71"/>
      <c r="O83" s="78"/>
    </row>
    <row r="84" spans="1:15" s="79" customFormat="1" x14ac:dyDescent="0.2">
      <c r="A84" s="65">
        <f>IF(H84&lt;&gt;"",1+MAX($A$10:A83),"")</f>
        <v>59</v>
      </c>
      <c r="B84" s="63" t="s">
        <v>104</v>
      </c>
      <c r="C84" s="63"/>
      <c r="D84" s="82" t="s">
        <v>88</v>
      </c>
      <c r="E84" s="73">
        <v>1080</v>
      </c>
      <c r="F84" s="66">
        <v>0.05</v>
      </c>
      <c r="G84" s="67">
        <f t="shared" si="29"/>
        <v>1134</v>
      </c>
      <c r="H84" s="66" t="s">
        <v>36</v>
      </c>
      <c r="I84" s="72"/>
      <c r="J84" s="72">
        <f t="shared" si="30"/>
        <v>0</v>
      </c>
      <c r="K84" s="69"/>
      <c r="L84" s="69">
        <f t="shared" si="31"/>
        <v>0</v>
      </c>
      <c r="M84" s="70">
        <f t="shared" si="32"/>
        <v>0</v>
      </c>
      <c r="N84" s="71"/>
      <c r="O84" s="78"/>
    </row>
    <row r="85" spans="1:15" s="79" customFormat="1" x14ac:dyDescent="0.2">
      <c r="A85" s="65">
        <f>IF(H85&lt;&gt;"",1+MAX($A$10:A84),"")</f>
        <v>60</v>
      </c>
      <c r="B85" s="63" t="s">
        <v>104</v>
      </c>
      <c r="C85" s="63"/>
      <c r="D85" s="82" t="s">
        <v>89</v>
      </c>
      <c r="E85" s="73">
        <v>540</v>
      </c>
      <c r="F85" s="66">
        <v>0.05</v>
      </c>
      <c r="G85" s="67">
        <f t="shared" si="29"/>
        <v>567</v>
      </c>
      <c r="H85" s="66" t="s">
        <v>36</v>
      </c>
      <c r="I85" s="72"/>
      <c r="J85" s="72">
        <f t="shared" si="30"/>
        <v>0</v>
      </c>
      <c r="K85" s="69"/>
      <c r="L85" s="69">
        <f t="shared" si="31"/>
        <v>0</v>
      </c>
      <c r="M85" s="70">
        <f t="shared" si="32"/>
        <v>0</v>
      </c>
      <c r="N85" s="71"/>
      <c r="O85" s="78"/>
    </row>
    <row r="86" spans="1:15" s="79" customFormat="1" x14ac:dyDescent="0.2">
      <c r="A86" s="65">
        <f>IF(H86&lt;&gt;"",1+MAX($A$10:A85),"")</f>
        <v>61</v>
      </c>
      <c r="B86" s="63" t="s">
        <v>104</v>
      </c>
      <c r="C86" s="63"/>
      <c r="D86" s="82" t="s">
        <v>90</v>
      </c>
      <c r="E86" s="73">
        <v>540</v>
      </c>
      <c r="F86" s="66">
        <v>0.05</v>
      </c>
      <c r="G86" s="67">
        <f t="shared" si="29"/>
        <v>567</v>
      </c>
      <c r="H86" s="66" t="s">
        <v>36</v>
      </c>
      <c r="I86" s="72"/>
      <c r="J86" s="72">
        <f t="shared" si="30"/>
        <v>0</v>
      </c>
      <c r="K86" s="69"/>
      <c r="L86" s="69">
        <f t="shared" si="31"/>
        <v>0</v>
      </c>
      <c r="M86" s="70">
        <f t="shared" si="32"/>
        <v>0</v>
      </c>
      <c r="N86" s="71"/>
      <c r="O86" s="78"/>
    </row>
    <row r="87" spans="1:15" s="79" customFormat="1" x14ac:dyDescent="0.2">
      <c r="A87" s="65">
        <f>IF(H87&lt;&gt;"",1+MAX($A$10:A86),"")</f>
        <v>62</v>
      </c>
      <c r="B87" s="63" t="s">
        <v>104</v>
      </c>
      <c r="C87" s="63"/>
      <c r="D87" s="82" t="s">
        <v>91</v>
      </c>
      <c r="E87" s="73">
        <v>108</v>
      </c>
      <c r="F87" s="66">
        <v>0.05</v>
      </c>
      <c r="G87" s="67">
        <f t="shared" si="29"/>
        <v>113.4</v>
      </c>
      <c r="H87" s="66" t="s">
        <v>38</v>
      </c>
      <c r="I87" s="72"/>
      <c r="J87" s="72">
        <f t="shared" si="30"/>
        <v>0</v>
      </c>
      <c r="K87" s="69"/>
      <c r="L87" s="69">
        <f t="shared" si="31"/>
        <v>0</v>
      </c>
      <c r="M87" s="70">
        <f t="shared" si="32"/>
        <v>0</v>
      </c>
      <c r="N87" s="71"/>
      <c r="O87" s="78"/>
    </row>
    <row r="88" spans="1:15" s="79" customFormat="1" x14ac:dyDescent="0.2">
      <c r="A88" s="65">
        <f>IF(H88&lt;&gt;"",1+MAX($A$10:A87),"")</f>
        <v>63</v>
      </c>
      <c r="B88" s="63" t="s">
        <v>104</v>
      </c>
      <c r="C88" s="63"/>
      <c r="D88" s="82" t="s">
        <v>92</v>
      </c>
      <c r="E88" s="73">
        <v>216</v>
      </c>
      <c r="F88" s="66">
        <v>0.05</v>
      </c>
      <c r="G88" s="67">
        <f t="shared" si="29"/>
        <v>226.8</v>
      </c>
      <c r="H88" s="66" t="s">
        <v>38</v>
      </c>
      <c r="I88" s="72"/>
      <c r="J88" s="72">
        <f t="shared" si="30"/>
        <v>0</v>
      </c>
      <c r="K88" s="69"/>
      <c r="L88" s="69">
        <f t="shared" si="31"/>
        <v>0</v>
      </c>
      <c r="M88" s="70">
        <f t="shared" si="32"/>
        <v>0</v>
      </c>
      <c r="N88" s="71"/>
      <c r="O88" s="78"/>
    </row>
    <row r="89" spans="1:15" s="79" customFormat="1" x14ac:dyDescent="0.2">
      <c r="A89" s="65" t="str">
        <f>IF(H89&lt;&gt;"",1+MAX($A$10:A88),"")</f>
        <v/>
      </c>
      <c r="B89" s="63"/>
      <c r="C89" s="63"/>
      <c r="D89" s="86" t="s">
        <v>97</v>
      </c>
      <c r="E89" s="73"/>
      <c r="F89" s="66"/>
      <c r="G89" s="67"/>
      <c r="H89" s="66"/>
      <c r="I89" s="72"/>
      <c r="J89" s="72"/>
      <c r="K89" s="69"/>
      <c r="L89" s="69"/>
      <c r="M89" s="70"/>
      <c r="N89" s="71"/>
      <c r="O89" s="78"/>
    </row>
    <row r="90" spans="1:15" s="79" customFormat="1" x14ac:dyDescent="0.2">
      <c r="A90" s="65" t="str">
        <f>IF(H90&lt;&gt;"",1+MAX($A$10:A89),"")</f>
        <v/>
      </c>
      <c r="B90" s="63"/>
      <c r="C90" s="63"/>
      <c r="D90" s="88" t="s">
        <v>93</v>
      </c>
      <c r="E90" s="73"/>
      <c r="F90" s="66"/>
      <c r="G90" s="67"/>
      <c r="H90" s="66"/>
      <c r="I90" s="72"/>
      <c r="J90" s="72"/>
      <c r="K90" s="69"/>
      <c r="L90" s="69"/>
      <c r="M90" s="70"/>
      <c r="N90" s="71"/>
      <c r="O90" s="78"/>
    </row>
    <row r="91" spans="1:15" s="79" customFormat="1" x14ac:dyDescent="0.2">
      <c r="A91" s="65">
        <f>IF(H91&lt;&gt;"",1+MAX($A$10:A90),"")</f>
        <v>64</v>
      </c>
      <c r="B91" s="63" t="s">
        <v>104</v>
      </c>
      <c r="C91" s="63"/>
      <c r="D91" s="82" t="s">
        <v>94</v>
      </c>
      <c r="E91" s="73">
        <v>150</v>
      </c>
      <c r="F91" s="66">
        <v>0.05</v>
      </c>
      <c r="G91" s="67">
        <f t="shared" ref="G91:G96" si="33">E91*(1+F91)</f>
        <v>157.5</v>
      </c>
      <c r="H91" s="66" t="s">
        <v>36</v>
      </c>
      <c r="I91" s="72"/>
      <c r="J91" s="72">
        <f t="shared" ref="J91:J96" si="34">I91*G91</f>
        <v>0</v>
      </c>
      <c r="K91" s="69"/>
      <c r="L91" s="69">
        <f t="shared" ref="L91:L96" si="35">K91*G91</f>
        <v>0</v>
      </c>
      <c r="M91" s="70">
        <f t="shared" ref="M91:M96" si="36">(I91+K91)*G91</f>
        <v>0</v>
      </c>
      <c r="N91" s="71"/>
      <c r="O91" s="78"/>
    </row>
    <row r="92" spans="1:15" s="79" customFormat="1" x14ac:dyDescent="0.2">
      <c r="A92" s="65">
        <f>IF(H92&lt;&gt;"",1+MAX($A$10:A91),"")</f>
        <v>65</v>
      </c>
      <c r="B92" s="63" t="s">
        <v>104</v>
      </c>
      <c r="C92" s="63"/>
      <c r="D92" s="82" t="s">
        <v>88</v>
      </c>
      <c r="E92" s="73">
        <v>300</v>
      </c>
      <c r="F92" s="66">
        <v>0.05</v>
      </c>
      <c r="G92" s="67">
        <f t="shared" si="33"/>
        <v>315</v>
      </c>
      <c r="H92" s="66" t="s">
        <v>36</v>
      </c>
      <c r="I92" s="72"/>
      <c r="J92" s="72">
        <f t="shared" si="34"/>
        <v>0</v>
      </c>
      <c r="K92" s="69"/>
      <c r="L92" s="69">
        <f t="shared" si="35"/>
        <v>0</v>
      </c>
      <c r="M92" s="70">
        <f t="shared" si="36"/>
        <v>0</v>
      </c>
      <c r="N92" s="71"/>
      <c r="O92" s="78"/>
    </row>
    <row r="93" spans="1:15" s="79" customFormat="1" x14ac:dyDescent="0.2">
      <c r="A93" s="65">
        <f>IF(H93&lt;&gt;"",1+MAX($A$10:A92),"")</f>
        <v>66</v>
      </c>
      <c r="B93" s="63" t="s">
        <v>104</v>
      </c>
      <c r="C93" s="63"/>
      <c r="D93" s="82" t="s">
        <v>89</v>
      </c>
      <c r="E93" s="73">
        <v>150</v>
      </c>
      <c r="F93" s="66">
        <v>0.05</v>
      </c>
      <c r="G93" s="67">
        <f t="shared" si="33"/>
        <v>157.5</v>
      </c>
      <c r="H93" s="66" t="s">
        <v>36</v>
      </c>
      <c r="I93" s="72"/>
      <c r="J93" s="72">
        <f t="shared" si="34"/>
        <v>0</v>
      </c>
      <c r="K93" s="69"/>
      <c r="L93" s="69">
        <f t="shared" si="35"/>
        <v>0</v>
      </c>
      <c r="M93" s="70">
        <f t="shared" si="36"/>
        <v>0</v>
      </c>
      <c r="N93" s="71"/>
      <c r="O93" s="78"/>
    </row>
    <row r="94" spans="1:15" s="79" customFormat="1" x14ac:dyDescent="0.2">
      <c r="A94" s="65">
        <f>IF(H94&lt;&gt;"",1+MAX($A$10:A93),"")</f>
        <v>67</v>
      </c>
      <c r="B94" s="63" t="s">
        <v>104</v>
      </c>
      <c r="C94" s="63"/>
      <c r="D94" s="82" t="s">
        <v>95</v>
      </c>
      <c r="E94" s="73">
        <v>150</v>
      </c>
      <c r="F94" s="66">
        <v>0.05</v>
      </c>
      <c r="G94" s="67">
        <f t="shared" si="33"/>
        <v>157.5</v>
      </c>
      <c r="H94" s="66" t="s">
        <v>36</v>
      </c>
      <c r="I94" s="72"/>
      <c r="J94" s="72">
        <f t="shared" si="34"/>
        <v>0</v>
      </c>
      <c r="K94" s="69"/>
      <c r="L94" s="69">
        <f t="shared" si="35"/>
        <v>0</v>
      </c>
      <c r="M94" s="70">
        <f t="shared" si="36"/>
        <v>0</v>
      </c>
      <c r="N94" s="71"/>
      <c r="O94" s="78"/>
    </row>
    <row r="95" spans="1:15" s="79" customFormat="1" x14ac:dyDescent="0.2">
      <c r="A95" s="65">
        <f>IF(H95&lt;&gt;"",1+MAX($A$10:A94),"")</f>
        <v>68</v>
      </c>
      <c r="B95" s="63" t="s">
        <v>104</v>
      </c>
      <c r="C95" s="63"/>
      <c r="D95" s="82" t="s">
        <v>91</v>
      </c>
      <c r="E95" s="73">
        <v>30</v>
      </c>
      <c r="F95" s="66">
        <v>0.05</v>
      </c>
      <c r="G95" s="67">
        <f t="shared" si="33"/>
        <v>31.5</v>
      </c>
      <c r="H95" s="66" t="s">
        <v>38</v>
      </c>
      <c r="I95" s="72"/>
      <c r="J95" s="72">
        <f t="shared" si="34"/>
        <v>0</v>
      </c>
      <c r="K95" s="69"/>
      <c r="L95" s="69">
        <f t="shared" si="35"/>
        <v>0</v>
      </c>
      <c r="M95" s="70">
        <f t="shared" si="36"/>
        <v>0</v>
      </c>
      <c r="N95" s="71"/>
      <c r="O95" s="78"/>
    </row>
    <row r="96" spans="1:15" s="79" customFormat="1" x14ac:dyDescent="0.2">
      <c r="A96" s="65">
        <f>IF(H96&lt;&gt;"",1+MAX($A$10:A95),"")</f>
        <v>69</v>
      </c>
      <c r="B96" s="63" t="s">
        <v>104</v>
      </c>
      <c r="C96" s="63"/>
      <c r="D96" s="82" t="s">
        <v>92</v>
      </c>
      <c r="E96" s="73">
        <v>60</v>
      </c>
      <c r="F96" s="66">
        <v>0.05</v>
      </c>
      <c r="G96" s="67">
        <f t="shared" si="33"/>
        <v>63</v>
      </c>
      <c r="H96" s="66" t="s">
        <v>38</v>
      </c>
      <c r="I96" s="72"/>
      <c r="J96" s="72">
        <f t="shared" si="34"/>
        <v>0</v>
      </c>
      <c r="K96" s="69"/>
      <c r="L96" s="69">
        <f t="shared" si="35"/>
        <v>0</v>
      </c>
      <c r="M96" s="70">
        <f t="shared" si="36"/>
        <v>0</v>
      </c>
      <c r="N96" s="71"/>
      <c r="O96" s="78"/>
    </row>
    <row r="97" spans="1:15" s="79" customFormat="1" x14ac:dyDescent="0.2">
      <c r="A97" s="65" t="str">
        <f>IF(H97&lt;&gt;"",1+MAX($A$10:A96),"")</f>
        <v/>
      </c>
      <c r="B97" s="63"/>
      <c r="C97" s="63"/>
      <c r="D97" s="86" t="s">
        <v>98</v>
      </c>
      <c r="E97" s="73"/>
      <c r="F97" s="66"/>
      <c r="G97" s="67"/>
      <c r="H97" s="66"/>
      <c r="I97" s="72"/>
      <c r="J97" s="72"/>
      <c r="K97" s="69"/>
      <c r="L97" s="69"/>
      <c r="M97" s="70"/>
      <c r="N97" s="71"/>
      <c r="O97" s="78"/>
    </row>
    <row r="98" spans="1:15" s="79" customFormat="1" x14ac:dyDescent="0.2">
      <c r="A98" s="65" t="str">
        <f>IF(H98&lt;&gt;"",1+MAX($A$10:A97),"")</f>
        <v/>
      </c>
      <c r="B98" s="63"/>
      <c r="C98" s="63"/>
      <c r="D98" s="88" t="s">
        <v>93</v>
      </c>
      <c r="E98" s="73"/>
      <c r="F98" s="66"/>
      <c r="G98" s="67"/>
      <c r="H98" s="66"/>
      <c r="I98" s="72"/>
      <c r="J98" s="72"/>
      <c r="K98" s="69"/>
      <c r="L98" s="69"/>
      <c r="M98" s="70"/>
      <c r="N98" s="71"/>
      <c r="O98" s="78"/>
    </row>
    <row r="99" spans="1:15" s="79" customFormat="1" x14ac:dyDescent="0.2">
      <c r="A99" s="65">
        <f>IF(H99&lt;&gt;"",1+MAX($A$10:A98),"")</f>
        <v>70</v>
      </c>
      <c r="B99" s="63" t="s">
        <v>105</v>
      </c>
      <c r="C99" s="63"/>
      <c r="D99" s="82" t="s">
        <v>94</v>
      </c>
      <c r="E99" s="73">
        <v>530</v>
      </c>
      <c r="F99" s="66">
        <v>0.05</v>
      </c>
      <c r="G99" s="67">
        <f t="shared" ref="G99:G104" si="37">E99*(1+F99)</f>
        <v>556.5</v>
      </c>
      <c r="H99" s="66" t="s">
        <v>36</v>
      </c>
      <c r="I99" s="72"/>
      <c r="J99" s="72">
        <f t="shared" ref="J99:J104" si="38">I99*G99</f>
        <v>0</v>
      </c>
      <c r="K99" s="69"/>
      <c r="L99" s="69">
        <f t="shared" ref="L99:L104" si="39">K99*G99</f>
        <v>0</v>
      </c>
      <c r="M99" s="70">
        <f t="shared" ref="M99:M104" si="40">(I99+K99)*G99</f>
        <v>0</v>
      </c>
      <c r="N99" s="71"/>
      <c r="O99" s="78"/>
    </row>
    <row r="100" spans="1:15" s="79" customFormat="1" x14ac:dyDescent="0.2">
      <c r="A100" s="65">
        <f>IF(H100&lt;&gt;"",1+MAX($A$10:A99),"")</f>
        <v>71</v>
      </c>
      <c r="B100" s="63" t="s">
        <v>105</v>
      </c>
      <c r="C100" s="63"/>
      <c r="D100" s="82" t="s">
        <v>88</v>
      </c>
      <c r="E100" s="73">
        <v>1060</v>
      </c>
      <c r="F100" s="66">
        <v>0.05</v>
      </c>
      <c r="G100" s="67">
        <f t="shared" si="37"/>
        <v>1113</v>
      </c>
      <c r="H100" s="66" t="s">
        <v>36</v>
      </c>
      <c r="I100" s="72"/>
      <c r="J100" s="72">
        <f t="shared" si="38"/>
        <v>0</v>
      </c>
      <c r="K100" s="69"/>
      <c r="L100" s="69">
        <f t="shared" si="39"/>
        <v>0</v>
      </c>
      <c r="M100" s="70">
        <f t="shared" si="40"/>
        <v>0</v>
      </c>
      <c r="N100" s="71"/>
      <c r="O100" s="78"/>
    </row>
    <row r="101" spans="1:15" s="79" customFormat="1" x14ac:dyDescent="0.2">
      <c r="A101" s="65">
        <f>IF(H101&lt;&gt;"",1+MAX($A$10:A100),"")</f>
        <v>72</v>
      </c>
      <c r="B101" s="63" t="s">
        <v>105</v>
      </c>
      <c r="C101" s="63"/>
      <c r="D101" s="82" t="s">
        <v>89</v>
      </c>
      <c r="E101" s="73">
        <v>530</v>
      </c>
      <c r="F101" s="66">
        <v>0.05</v>
      </c>
      <c r="G101" s="67">
        <f t="shared" si="37"/>
        <v>556.5</v>
      </c>
      <c r="H101" s="66" t="s">
        <v>36</v>
      </c>
      <c r="I101" s="72"/>
      <c r="J101" s="72">
        <f t="shared" si="38"/>
        <v>0</v>
      </c>
      <c r="K101" s="69"/>
      <c r="L101" s="69">
        <f t="shared" si="39"/>
        <v>0</v>
      </c>
      <c r="M101" s="70">
        <f t="shared" si="40"/>
        <v>0</v>
      </c>
      <c r="N101" s="71"/>
      <c r="O101" s="78"/>
    </row>
    <row r="102" spans="1:15" s="79" customFormat="1" x14ac:dyDescent="0.2">
      <c r="A102" s="65">
        <f>IF(H102&lt;&gt;"",1+MAX($A$10:A101),"")</f>
        <v>73</v>
      </c>
      <c r="B102" s="63" t="s">
        <v>105</v>
      </c>
      <c r="C102" s="63"/>
      <c r="D102" s="82" t="s">
        <v>95</v>
      </c>
      <c r="E102" s="73">
        <v>530</v>
      </c>
      <c r="F102" s="66">
        <v>0.05</v>
      </c>
      <c r="G102" s="67">
        <f t="shared" si="37"/>
        <v>556.5</v>
      </c>
      <c r="H102" s="66" t="s">
        <v>36</v>
      </c>
      <c r="I102" s="72"/>
      <c r="J102" s="72">
        <f t="shared" si="38"/>
        <v>0</v>
      </c>
      <c r="K102" s="69"/>
      <c r="L102" s="69">
        <f t="shared" si="39"/>
        <v>0</v>
      </c>
      <c r="M102" s="70">
        <f t="shared" si="40"/>
        <v>0</v>
      </c>
      <c r="N102" s="71"/>
      <c r="O102" s="78"/>
    </row>
    <row r="103" spans="1:15" s="79" customFormat="1" x14ac:dyDescent="0.2">
      <c r="A103" s="65">
        <f>IF(H103&lt;&gt;"",1+MAX($A$10:A102),"")</f>
        <v>74</v>
      </c>
      <c r="B103" s="63" t="s">
        <v>105</v>
      </c>
      <c r="C103" s="63"/>
      <c r="D103" s="82" t="s">
        <v>91</v>
      </c>
      <c r="E103" s="73">
        <v>106</v>
      </c>
      <c r="F103" s="66">
        <v>0.05</v>
      </c>
      <c r="G103" s="67">
        <f t="shared" si="37"/>
        <v>111.30000000000001</v>
      </c>
      <c r="H103" s="66" t="s">
        <v>38</v>
      </c>
      <c r="I103" s="72"/>
      <c r="J103" s="72">
        <f t="shared" si="38"/>
        <v>0</v>
      </c>
      <c r="K103" s="69"/>
      <c r="L103" s="69">
        <f t="shared" si="39"/>
        <v>0</v>
      </c>
      <c r="M103" s="70">
        <f t="shared" si="40"/>
        <v>0</v>
      </c>
      <c r="N103" s="71"/>
      <c r="O103" s="78"/>
    </row>
    <row r="104" spans="1:15" s="79" customFormat="1" x14ac:dyDescent="0.2">
      <c r="A104" s="65">
        <f>IF(H104&lt;&gt;"",1+MAX($A$10:A103),"")</f>
        <v>75</v>
      </c>
      <c r="B104" s="63" t="s">
        <v>105</v>
      </c>
      <c r="C104" s="63"/>
      <c r="D104" s="82" t="s">
        <v>92</v>
      </c>
      <c r="E104" s="73">
        <v>212</v>
      </c>
      <c r="F104" s="66">
        <v>0.05</v>
      </c>
      <c r="G104" s="67">
        <f t="shared" si="37"/>
        <v>222.60000000000002</v>
      </c>
      <c r="H104" s="66" t="s">
        <v>38</v>
      </c>
      <c r="I104" s="72"/>
      <c r="J104" s="72">
        <f t="shared" si="38"/>
        <v>0</v>
      </c>
      <c r="K104" s="69"/>
      <c r="L104" s="69">
        <f t="shared" si="39"/>
        <v>0</v>
      </c>
      <c r="M104" s="70">
        <f t="shared" si="40"/>
        <v>0</v>
      </c>
      <c r="N104" s="71"/>
      <c r="O104" s="78"/>
    </row>
    <row r="105" spans="1:15" s="79" customFormat="1" x14ac:dyDescent="0.2">
      <c r="A105" s="65" t="str">
        <f>IF(H105&lt;&gt;"",1+MAX($A$10:A104),"")</f>
        <v/>
      </c>
      <c r="B105" s="63"/>
      <c r="C105" s="63"/>
      <c r="D105" s="86" t="s">
        <v>96</v>
      </c>
      <c r="E105" s="73"/>
      <c r="F105" s="66"/>
      <c r="G105" s="67"/>
      <c r="H105" s="66"/>
      <c r="I105" s="72"/>
      <c r="J105" s="72"/>
      <c r="K105" s="69"/>
      <c r="L105" s="69"/>
      <c r="M105" s="70"/>
      <c r="N105" s="71"/>
      <c r="O105" s="78"/>
    </row>
    <row r="106" spans="1:15" s="79" customFormat="1" x14ac:dyDescent="0.2">
      <c r="A106" s="65" t="str">
        <f>IF(H106&lt;&gt;"",1+MAX($A$10:A105),"")</f>
        <v/>
      </c>
      <c r="B106" s="63"/>
      <c r="C106" s="63"/>
      <c r="D106" s="88" t="s">
        <v>86</v>
      </c>
      <c r="E106" s="73"/>
      <c r="F106" s="66"/>
      <c r="G106" s="67"/>
      <c r="H106" s="66"/>
      <c r="I106" s="72"/>
      <c r="J106" s="72"/>
      <c r="K106" s="69"/>
      <c r="L106" s="69"/>
      <c r="M106" s="70"/>
      <c r="N106" s="71"/>
      <c r="O106" s="78"/>
    </row>
    <row r="107" spans="1:15" s="79" customFormat="1" x14ac:dyDescent="0.2">
      <c r="A107" s="65">
        <f>IF(H107&lt;&gt;"",1+MAX($A$10:A106),"")</f>
        <v>76</v>
      </c>
      <c r="B107" s="63" t="s">
        <v>105</v>
      </c>
      <c r="C107" s="63"/>
      <c r="D107" s="82" t="s">
        <v>87</v>
      </c>
      <c r="E107" s="73">
        <v>480</v>
      </c>
      <c r="F107" s="66">
        <v>0.05</v>
      </c>
      <c r="G107" s="67">
        <f t="shared" ref="G107:G112" si="41">E107*(1+F107)</f>
        <v>504</v>
      </c>
      <c r="H107" s="66" t="s">
        <v>36</v>
      </c>
      <c r="I107" s="72"/>
      <c r="J107" s="72">
        <f t="shared" ref="J107:J112" si="42">I107*G107</f>
        <v>0</v>
      </c>
      <c r="K107" s="69"/>
      <c r="L107" s="69">
        <f t="shared" ref="L107:L112" si="43">K107*G107</f>
        <v>0</v>
      </c>
      <c r="M107" s="70">
        <f t="shared" ref="M107:M112" si="44">(I107+K107)*G107</f>
        <v>0</v>
      </c>
      <c r="N107" s="71"/>
      <c r="O107" s="78"/>
    </row>
    <row r="108" spans="1:15" s="79" customFormat="1" x14ac:dyDescent="0.2">
      <c r="A108" s="65">
        <f>IF(H108&lt;&gt;"",1+MAX($A$10:A107),"")</f>
        <v>77</v>
      </c>
      <c r="B108" s="63" t="s">
        <v>105</v>
      </c>
      <c r="C108" s="63"/>
      <c r="D108" s="82" t="s">
        <v>88</v>
      </c>
      <c r="E108" s="73">
        <v>960</v>
      </c>
      <c r="F108" s="66">
        <v>0.05</v>
      </c>
      <c r="G108" s="67">
        <f t="shared" si="41"/>
        <v>1008</v>
      </c>
      <c r="H108" s="66" t="s">
        <v>36</v>
      </c>
      <c r="I108" s="72"/>
      <c r="J108" s="72">
        <f t="shared" si="42"/>
        <v>0</v>
      </c>
      <c r="K108" s="69"/>
      <c r="L108" s="69">
        <f t="shared" si="43"/>
        <v>0</v>
      </c>
      <c r="M108" s="70">
        <f t="shared" si="44"/>
        <v>0</v>
      </c>
      <c r="N108" s="71"/>
      <c r="O108" s="78"/>
    </row>
    <row r="109" spans="1:15" s="79" customFormat="1" x14ac:dyDescent="0.2">
      <c r="A109" s="65">
        <f>IF(H109&lt;&gt;"",1+MAX($A$10:A108),"")</f>
        <v>78</v>
      </c>
      <c r="B109" s="63" t="s">
        <v>105</v>
      </c>
      <c r="C109" s="63"/>
      <c r="D109" s="82" t="s">
        <v>89</v>
      </c>
      <c r="E109" s="73">
        <v>480</v>
      </c>
      <c r="F109" s="66">
        <v>0.05</v>
      </c>
      <c r="G109" s="67">
        <f t="shared" si="41"/>
        <v>504</v>
      </c>
      <c r="H109" s="66" t="s">
        <v>36</v>
      </c>
      <c r="I109" s="72"/>
      <c r="J109" s="72">
        <f t="shared" si="42"/>
        <v>0</v>
      </c>
      <c r="K109" s="69"/>
      <c r="L109" s="69">
        <f t="shared" si="43"/>
        <v>0</v>
      </c>
      <c r="M109" s="70">
        <f t="shared" si="44"/>
        <v>0</v>
      </c>
      <c r="N109" s="71"/>
      <c r="O109" s="78"/>
    </row>
    <row r="110" spans="1:15" s="79" customFormat="1" x14ac:dyDescent="0.2">
      <c r="A110" s="65">
        <f>IF(H110&lt;&gt;"",1+MAX($A$10:A109),"")</f>
        <v>79</v>
      </c>
      <c r="B110" s="63" t="s">
        <v>105</v>
      </c>
      <c r="C110" s="63"/>
      <c r="D110" s="82" t="s">
        <v>90</v>
      </c>
      <c r="E110" s="73">
        <v>480</v>
      </c>
      <c r="F110" s="66">
        <v>0.05</v>
      </c>
      <c r="G110" s="67">
        <f t="shared" si="41"/>
        <v>504</v>
      </c>
      <c r="H110" s="66" t="s">
        <v>36</v>
      </c>
      <c r="I110" s="72"/>
      <c r="J110" s="72">
        <f t="shared" si="42"/>
        <v>0</v>
      </c>
      <c r="K110" s="69"/>
      <c r="L110" s="69">
        <f t="shared" si="43"/>
        <v>0</v>
      </c>
      <c r="M110" s="70">
        <f t="shared" si="44"/>
        <v>0</v>
      </c>
      <c r="N110" s="71"/>
      <c r="O110" s="78"/>
    </row>
    <row r="111" spans="1:15" s="79" customFormat="1" x14ac:dyDescent="0.2">
      <c r="A111" s="65">
        <f>IF(H111&lt;&gt;"",1+MAX($A$10:A110),"")</f>
        <v>80</v>
      </c>
      <c r="B111" s="63" t="s">
        <v>105</v>
      </c>
      <c r="C111" s="63"/>
      <c r="D111" s="82" t="s">
        <v>91</v>
      </c>
      <c r="E111" s="73">
        <v>96</v>
      </c>
      <c r="F111" s="66">
        <v>0.05</v>
      </c>
      <c r="G111" s="67">
        <f t="shared" si="41"/>
        <v>100.80000000000001</v>
      </c>
      <c r="H111" s="66" t="s">
        <v>38</v>
      </c>
      <c r="I111" s="72"/>
      <c r="J111" s="72">
        <f t="shared" si="42"/>
        <v>0</v>
      </c>
      <c r="K111" s="69"/>
      <c r="L111" s="69">
        <f t="shared" si="43"/>
        <v>0</v>
      </c>
      <c r="M111" s="70">
        <f t="shared" si="44"/>
        <v>0</v>
      </c>
      <c r="N111" s="71"/>
      <c r="O111" s="78"/>
    </row>
    <row r="112" spans="1:15" s="79" customFormat="1" x14ac:dyDescent="0.2">
      <c r="A112" s="65">
        <f>IF(H112&lt;&gt;"",1+MAX($A$10:A111),"")</f>
        <v>81</v>
      </c>
      <c r="B112" s="63" t="s">
        <v>105</v>
      </c>
      <c r="C112" s="63"/>
      <c r="D112" s="82" t="s">
        <v>92</v>
      </c>
      <c r="E112" s="73">
        <v>192</v>
      </c>
      <c r="F112" s="66">
        <v>0.05</v>
      </c>
      <c r="G112" s="67">
        <f t="shared" si="41"/>
        <v>201.60000000000002</v>
      </c>
      <c r="H112" s="66" t="s">
        <v>38</v>
      </c>
      <c r="I112" s="72"/>
      <c r="J112" s="72">
        <f t="shared" si="42"/>
        <v>0</v>
      </c>
      <c r="K112" s="69"/>
      <c r="L112" s="69">
        <f t="shared" si="43"/>
        <v>0</v>
      </c>
      <c r="M112" s="70">
        <f t="shared" si="44"/>
        <v>0</v>
      </c>
      <c r="N112" s="71"/>
      <c r="O112" s="78"/>
    </row>
    <row r="113" spans="1:15" s="79" customFormat="1" x14ac:dyDescent="0.2">
      <c r="A113" s="65" t="str">
        <f>IF(H113&lt;&gt;"",1+MAX($A$10:A112),"")</f>
        <v/>
      </c>
      <c r="B113" s="63"/>
      <c r="C113" s="63"/>
      <c r="D113" s="86" t="s">
        <v>97</v>
      </c>
      <c r="E113" s="73"/>
      <c r="F113" s="66"/>
      <c r="G113" s="67"/>
      <c r="H113" s="66"/>
      <c r="I113" s="72"/>
      <c r="J113" s="72"/>
      <c r="K113" s="69"/>
      <c r="L113" s="69"/>
      <c r="M113" s="70"/>
      <c r="N113" s="71"/>
      <c r="O113" s="78"/>
    </row>
    <row r="114" spans="1:15" s="79" customFormat="1" x14ac:dyDescent="0.2">
      <c r="A114" s="65" t="str">
        <f>IF(H114&lt;&gt;"",1+MAX($A$10:A113),"")</f>
        <v/>
      </c>
      <c r="B114" s="63"/>
      <c r="C114" s="63"/>
      <c r="D114" s="88" t="s">
        <v>93</v>
      </c>
      <c r="E114" s="73"/>
      <c r="F114" s="66"/>
      <c r="G114" s="67"/>
      <c r="H114" s="66"/>
      <c r="I114" s="72"/>
      <c r="J114" s="72"/>
      <c r="K114" s="69"/>
      <c r="L114" s="69"/>
      <c r="M114" s="70"/>
      <c r="N114" s="71"/>
      <c r="O114" s="78"/>
    </row>
    <row r="115" spans="1:15" s="79" customFormat="1" x14ac:dyDescent="0.2">
      <c r="A115" s="65">
        <f>IF(H115&lt;&gt;"",1+MAX($A$10:A114),"")</f>
        <v>82</v>
      </c>
      <c r="B115" s="63" t="s">
        <v>105</v>
      </c>
      <c r="C115" s="63"/>
      <c r="D115" s="82" t="s">
        <v>94</v>
      </c>
      <c r="E115" s="73">
        <v>900</v>
      </c>
      <c r="F115" s="66">
        <v>0.05</v>
      </c>
      <c r="G115" s="67">
        <f t="shared" ref="G115:G120" si="45">E115*(1+F115)</f>
        <v>945</v>
      </c>
      <c r="H115" s="66" t="s">
        <v>36</v>
      </c>
      <c r="I115" s="72"/>
      <c r="J115" s="72">
        <f t="shared" ref="J115:J120" si="46">I115*G115</f>
        <v>0</v>
      </c>
      <c r="K115" s="69"/>
      <c r="L115" s="69">
        <f t="shared" ref="L115:L120" si="47">K115*G115</f>
        <v>0</v>
      </c>
      <c r="M115" s="70">
        <f t="shared" ref="M115:M120" si="48">(I115+K115)*G115</f>
        <v>0</v>
      </c>
      <c r="N115" s="71"/>
      <c r="O115" s="78"/>
    </row>
    <row r="116" spans="1:15" s="79" customFormat="1" x14ac:dyDescent="0.2">
      <c r="A116" s="65">
        <f>IF(H116&lt;&gt;"",1+MAX($A$10:A115),"")</f>
        <v>83</v>
      </c>
      <c r="B116" s="63" t="s">
        <v>105</v>
      </c>
      <c r="C116" s="63"/>
      <c r="D116" s="82" t="s">
        <v>88</v>
      </c>
      <c r="E116" s="73">
        <v>1800</v>
      </c>
      <c r="F116" s="66">
        <v>0.05</v>
      </c>
      <c r="G116" s="67">
        <f t="shared" si="45"/>
        <v>1890</v>
      </c>
      <c r="H116" s="66" t="s">
        <v>36</v>
      </c>
      <c r="I116" s="72"/>
      <c r="J116" s="72">
        <f t="shared" si="46"/>
        <v>0</v>
      </c>
      <c r="K116" s="69"/>
      <c r="L116" s="69">
        <f t="shared" si="47"/>
        <v>0</v>
      </c>
      <c r="M116" s="70">
        <f t="shared" si="48"/>
        <v>0</v>
      </c>
      <c r="N116" s="71"/>
      <c r="O116" s="78"/>
    </row>
    <row r="117" spans="1:15" s="79" customFormat="1" x14ac:dyDescent="0.2">
      <c r="A117" s="65">
        <f>IF(H117&lt;&gt;"",1+MAX($A$10:A116),"")</f>
        <v>84</v>
      </c>
      <c r="B117" s="63" t="s">
        <v>105</v>
      </c>
      <c r="C117" s="63"/>
      <c r="D117" s="82" t="s">
        <v>89</v>
      </c>
      <c r="E117" s="73">
        <v>900</v>
      </c>
      <c r="F117" s="66">
        <v>0.05</v>
      </c>
      <c r="G117" s="67">
        <f t="shared" si="45"/>
        <v>945</v>
      </c>
      <c r="H117" s="66" t="s">
        <v>36</v>
      </c>
      <c r="I117" s="72"/>
      <c r="J117" s="72">
        <f t="shared" si="46"/>
        <v>0</v>
      </c>
      <c r="K117" s="69"/>
      <c r="L117" s="69">
        <f t="shared" si="47"/>
        <v>0</v>
      </c>
      <c r="M117" s="70">
        <f t="shared" si="48"/>
        <v>0</v>
      </c>
      <c r="N117" s="71"/>
      <c r="O117" s="78"/>
    </row>
    <row r="118" spans="1:15" s="79" customFormat="1" x14ac:dyDescent="0.2">
      <c r="A118" s="65">
        <f>IF(H118&lt;&gt;"",1+MAX($A$10:A117),"")</f>
        <v>85</v>
      </c>
      <c r="B118" s="63" t="s">
        <v>105</v>
      </c>
      <c r="C118" s="63"/>
      <c r="D118" s="82" t="s">
        <v>95</v>
      </c>
      <c r="E118" s="73">
        <v>900</v>
      </c>
      <c r="F118" s="66">
        <v>0.05</v>
      </c>
      <c r="G118" s="67">
        <f t="shared" si="45"/>
        <v>945</v>
      </c>
      <c r="H118" s="66" t="s">
        <v>36</v>
      </c>
      <c r="I118" s="72"/>
      <c r="J118" s="72">
        <f t="shared" si="46"/>
        <v>0</v>
      </c>
      <c r="K118" s="69"/>
      <c r="L118" s="69">
        <f t="shared" si="47"/>
        <v>0</v>
      </c>
      <c r="M118" s="70">
        <f t="shared" si="48"/>
        <v>0</v>
      </c>
      <c r="N118" s="71"/>
      <c r="O118" s="78"/>
    </row>
    <row r="119" spans="1:15" s="79" customFormat="1" x14ac:dyDescent="0.2">
      <c r="A119" s="65">
        <f>IF(H119&lt;&gt;"",1+MAX($A$10:A118),"")</f>
        <v>86</v>
      </c>
      <c r="B119" s="63" t="s">
        <v>105</v>
      </c>
      <c r="C119" s="63"/>
      <c r="D119" s="82" t="s">
        <v>91</v>
      </c>
      <c r="E119" s="73">
        <v>180</v>
      </c>
      <c r="F119" s="66">
        <v>0.05</v>
      </c>
      <c r="G119" s="67">
        <f t="shared" si="45"/>
        <v>189</v>
      </c>
      <c r="H119" s="66" t="s">
        <v>38</v>
      </c>
      <c r="I119" s="72"/>
      <c r="J119" s="72">
        <f t="shared" si="46"/>
        <v>0</v>
      </c>
      <c r="K119" s="69"/>
      <c r="L119" s="69">
        <f t="shared" si="47"/>
        <v>0</v>
      </c>
      <c r="M119" s="70">
        <f t="shared" si="48"/>
        <v>0</v>
      </c>
      <c r="N119" s="71"/>
      <c r="O119" s="78"/>
    </row>
    <row r="120" spans="1:15" s="79" customFormat="1" x14ac:dyDescent="0.2">
      <c r="A120" s="65">
        <f>IF(H120&lt;&gt;"",1+MAX($A$10:A119),"")</f>
        <v>87</v>
      </c>
      <c r="B120" s="63" t="s">
        <v>105</v>
      </c>
      <c r="C120" s="63"/>
      <c r="D120" s="82" t="s">
        <v>92</v>
      </c>
      <c r="E120" s="73">
        <v>360</v>
      </c>
      <c r="F120" s="66">
        <v>0.05</v>
      </c>
      <c r="G120" s="67">
        <f t="shared" si="45"/>
        <v>378</v>
      </c>
      <c r="H120" s="66" t="s">
        <v>38</v>
      </c>
      <c r="I120" s="72"/>
      <c r="J120" s="72">
        <f t="shared" si="46"/>
        <v>0</v>
      </c>
      <c r="K120" s="69"/>
      <c r="L120" s="69">
        <f t="shared" si="47"/>
        <v>0</v>
      </c>
      <c r="M120" s="70">
        <f t="shared" si="48"/>
        <v>0</v>
      </c>
      <c r="N120" s="71"/>
      <c r="O120" s="78"/>
    </row>
    <row r="121" spans="1:15" s="79" customFormat="1" x14ac:dyDescent="0.2">
      <c r="A121" s="65" t="str">
        <f>IF(H121&lt;&gt;"",1+MAX($A$10:A120),"")</f>
        <v/>
      </c>
      <c r="B121" s="63" t="s">
        <v>105</v>
      </c>
      <c r="C121" s="63"/>
      <c r="D121" s="82"/>
      <c r="E121" s="73"/>
      <c r="F121" s="66"/>
      <c r="G121" s="67"/>
      <c r="H121" s="66"/>
      <c r="I121" s="72"/>
      <c r="J121" s="72"/>
      <c r="K121" s="69"/>
      <c r="L121" s="69"/>
      <c r="M121" s="70"/>
      <c r="N121" s="71"/>
      <c r="O121" s="78"/>
    </row>
    <row r="122" spans="1:15" s="79" customFormat="1" x14ac:dyDescent="0.2">
      <c r="A122" s="65" t="str">
        <f>IF(H122&lt;&gt;"",1+MAX($A$10:A121),"")</f>
        <v/>
      </c>
      <c r="B122" s="63"/>
      <c r="C122" s="63"/>
      <c r="D122" s="86" t="s">
        <v>99</v>
      </c>
      <c r="E122" s="73"/>
      <c r="F122" s="66"/>
      <c r="G122" s="67"/>
      <c r="H122" s="66"/>
      <c r="I122" s="72"/>
      <c r="J122" s="72"/>
      <c r="K122" s="69"/>
      <c r="L122" s="69"/>
      <c r="M122" s="70"/>
      <c r="N122" s="71"/>
      <c r="O122" s="78"/>
    </row>
    <row r="123" spans="1:15" s="79" customFormat="1" x14ac:dyDescent="0.2">
      <c r="A123" s="65" t="str">
        <f>IF(H123&lt;&gt;"",1+MAX($A$10:A122),"")</f>
        <v/>
      </c>
      <c r="B123" s="63"/>
      <c r="C123" s="63"/>
      <c r="D123" s="88" t="s">
        <v>86</v>
      </c>
      <c r="E123" s="73"/>
      <c r="F123" s="66"/>
      <c r="G123" s="67"/>
      <c r="H123" s="66"/>
      <c r="I123" s="72"/>
      <c r="J123" s="72"/>
      <c r="K123" s="69"/>
      <c r="L123" s="69"/>
      <c r="M123" s="70"/>
      <c r="N123" s="71"/>
      <c r="O123" s="78"/>
    </row>
    <row r="124" spans="1:15" s="79" customFormat="1" x14ac:dyDescent="0.2">
      <c r="A124" s="65">
        <f>IF(H124&lt;&gt;"",1+MAX($A$10:A123),"")</f>
        <v>88</v>
      </c>
      <c r="B124" s="63" t="s">
        <v>105</v>
      </c>
      <c r="C124" s="63"/>
      <c r="D124" s="82" t="s">
        <v>87</v>
      </c>
      <c r="E124" s="73">
        <v>210</v>
      </c>
      <c r="F124" s="66">
        <v>0.05</v>
      </c>
      <c r="G124" s="67">
        <f t="shared" ref="G124:G129" si="49">E124*(1+F124)</f>
        <v>220.5</v>
      </c>
      <c r="H124" s="66" t="s">
        <v>36</v>
      </c>
      <c r="I124" s="72"/>
      <c r="J124" s="72">
        <f t="shared" ref="J124:J129" si="50">I124*G124</f>
        <v>0</v>
      </c>
      <c r="K124" s="69"/>
      <c r="L124" s="69">
        <f t="shared" ref="L124:L129" si="51">K124*G124</f>
        <v>0</v>
      </c>
      <c r="M124" s="70">
        <f t="shared" ref="M124:M129" si="52">(I124+K124)*G124</f>
        <v>0</v>
      </c>
      <c r="N124" s="71"/>
      <c r="O124" s="78"/>
    </row>
    <row r="125" spans="1:15" s="79" customFormat="1" x14ac:dyDescent="0.2">
      <c r="A125" s="65">
        <f>IF(H125&lt;&gt;"",1+MAX($A$10:A124),"")</f>
        <v>89</v>
      </c>
      <c r="B125" s="63" t="s">
        <v>105</v>
      </c>
      <c r="C125" s="63"/>
      <c r="D125" s="82" t="s">
        <v>88</v>
      </c>
      <c r="E125" s="73">
        <v>420</v>
      </c>
      <c r="F125" s="66">
        <v>0.05</v>
      </c>
      <c r="G125" s="67">
        <f t="shared" si="49"/>
        <v>441</v>
      </c>
      <c r="H125" s="66" t="s">
        <v>36</v>
      </c>
      <c r="I125" s="72"/>
      <c r="J125" s="72">
        <f t="shared" si="50"/>
        <v>0</v>
      </c>
      <c r="K125" s="69"/>
      <c r="L125" s="69">
        <f t="shared" si="51"/>
        <v>0</v>
      </c>
      <c r="M125" s="70">
        <f t="shared" si="52"/>
        <v>0</v>
      </c>
      <c r="N125" s="71"/>
      <c r="O125" s="78"/>
    </row>
    <row r="126" spans="1:15" s="79" customFormat="1" x14ac:dyDescent="0.2">
      <c r="A126" s="65">
        <f>IF(H126&lt;&gt;"",1+MAX($A$10:A125),"")</f>
        <v>90</v>
      </c>
      <c r="B126" s="63" t="s">
        <v>105</v>
      </c>
      <c r="C126" s="63"/>
      <c r="D126" s="82" t="s">
        <v>89</v>
      </c>
      <c r="E126" s="73">
        <v>210</v>
      </c>
      <c r="F126" s="66">
        <v>0.05</v>
      </c>
      <c r="G126" s="67">
        <f t="shared" si="49"/>
        <v>220.5</v>
      </c>
      <c r="H126" s="66" t="s">
        <v>36</v>
      </c>
      <c r="I126" s="72"/>
      <c r="J126" s="72">
        <f t="shared" si="50"/>
        <v>0</v>
      </c>
      <c r="K126" s="69"/>
      <c r="L126" s="69">
        <f t="shared" si="51"/>
        <v>0</v>
      </c>
      <c r="M126" s="70">
        <f t="shared" si="52"/>
        <v>0</v>
      </c>
      <c r="N126" s="71"/>
      <c r="O126" s="78"/>
    </row>
    <row r="127" spans="1:15" s="79" customFormat="1" x14ac:dyDescent="0.2">
      <c r="A127" s="65">
        <f>IF(H127&lt;&gt;"",1+MAX($A$10:A126),"")</f>
        <v>91</v>
      </c>
      <c r="B127" s="63" t="s">
        <v>105</v>
      </c>
      <c r="C127" s="63"/>
      <c r="D127" s="82" t="s">
        <v>90</v>
      </c>
      <c r="E127" s="73">
        <v>210</v>
      </c>
      <c r="F127" s="66">
        <v>0.05</v>
      </c>
      <c r="G127" s="67">
        <f t="shared" si="49"/>
        <v>220.5</v>
      </c>
      <c r="H127" s="66" t="s">
        <v>36</v>
      </c>
      <c r="I127" s="72"/>
      <c r="J127" s="72">
        <f t="shared" si="50"/>
        <v>0</v>
      </c>
      <c r="K127" s="69"/>
      <c r="L127" s="69">
        <f t="shared" si="51"/>
        <v>0</v>
      </c>
      <c r="M127" s="70">
        <f t="shared" si="52"/>
        <v>0</v>
      </c>
      <c r="N127" s="71"/>
      <c r="O127" s="78"/>
    </row>
    <row r="128" spans="1:15" s="79" customFormat="1" x14ac:dyDescent="0.2">
      <c r="A128" s="65">
        <f>IF(H128&lt;&gt;"",1+MAX($A$10:A127),"")</f>
        <v>92</v>
      </c>
      <c r="B128" s="63" t="s">
        <v>105</v>
      </c>
      <c r="C128" s="63"/>
      <c r="D128" s="82" t="s">
        <v>91</v>
      </c>
      <c r="E128" s="73">
        <v>42</v>
      </c>
      <c r="F128" s="66">
        <v>0.05</v>
      </c>
      <c r="G128" s="67">
        <f t="shared" si="49"/>
        <v>44.1</v>
      </c>
      <c r="H128" s="66" t="s">
        <v>38</v>
      </c>
      <c r="I128" s="72"/>
      <c r="J128" s="72">
        <f t="shared" si="50"/>
        <v>0</v>
      </c>
      <c r="K128" s="69"/>
      <c r="L128" s="69">
        <f t="shared" si="51"/>
        <v>0</v>
      </c>
      <c r="M128" s="70">
        <f t="shared" si="52"/>
        <v>0</v>
      </c>
      <c r="N128" s="71"/>
      <c r="O128" s="78"/>
    </row>
    <row r="129" spans="1:15" s="79" customFormat="1" x14ac:dyDescent="0.2">
      <c r="A129" s="65">
        <f>IF(H129&lt;&gt;"",1+MAX($A$10:A128),"")</f>
        <v>93</v>
      </c>
      <c r="B129" s="63" t="s">
        <v>105</v>
      </c>
      <c r="C129" s="63"/>
      <c r="D129" s="82" t="s">
        <v>92</v>
      </c>
      <c r="E129" s="73">
        <v>84</v>
      </c>
      <c r="F129" s="66">
        <v>0.05</v>
      </c>
      <c r="G129" s="67">
        <f t="shared" si="49"/>
        <v>88.2</v>
      </c>
      <c r="H129" s="66" t="s">
        <v>38</v>
      </c>
      <c r="I129" s="72"/>
      <c r="J129" s="72">
        <f t="shared" si="50"/>
        <v>0</v>
      </c>
      <c r="K129" s="69"/>
      <c r="L129" s="69">
        <f t="shared" si="51"/>
        <v>0</v>
      </c>
      <c r="M129" s="70">
        <f t="shared" si="52"/>
        <v>0</v>
      </c>
      <c r="N129" s="71"/>
      <c r="O129" s="78"/>
    </row>
    <row r="130" spans="1:15" s="79" customFormat="1" x14ac:dyDescent="0.2">
      <c r="A130" s="65" t="str">
        <f>IF(H130&lt;&gt;"",1+MAX($A$10:A129),"")</f>
        <v/>
      </c>
      <c r="B130" s="63"/>
      <c r="C130" s="63"/>
      <c r="D130" s="86" t="s">
        <v>100</v>
      </c>
      <c r="E130" s="73"/>
      <c r="F130" s="66"/>
      <c r="G130" s="67"/>
      <c r="H130" s="66"/>
      <c r="I130" s="72"/>
      <c r="J130" s="72"/>
      <c r="K130" s="69"/>
      <c r="L130" s="69"/>
      <c r="M130" s="70"/>
      <c r="N130" s="71"/>
      <c r="O130" s="78"/>
    </row>
    <row r="131" spans="1:15" s="79" customFormat="1" x14ac:dyDescent="0.2">
      <c r="A131" s="65" t="str">
        <f>IF(H131&lt;&gt;"",1+MAX($A$10:A130),"")</f>
        <v/>
      </c>
      <c r="B131" s="63"/>
      <c r="C131" s="63"/>
      <c r="D131" s="88" t="s">
        <v>86</v>
      </c>
      <c r="E131" s="73"/>
      <c r="F131" s="66"/>
      <c r="G131" s="67"/>
      <c r="H131" s="66"/>
      <c r="I131" s="72"/>
      <c r="J131" s="72"/>
      <c r="K131" s="69"/>
      <c r="L131" s="69"/>
      <c r="M131" s="70"/>
      <c r="N131" s="71"/>
      <c r="O131" s="78"/>
    </row>
    <row r="132" spans="1:15" s="79" customFormat="1" x14ac:dyDescent="0.2">
      <c r="A132" s="65">
        <f>IF(H132&lt;&gt;"",1+MAX($A$10:A131),"")</f>
        <v>94</v>
      </c>
      <c r="B132" s="63" t="s">
        <v>105</v>
      </c>
      <c r="C132" s="63"/>
      <c r="D132" s="82" t="s">
        <v>87</v>
      </c>
      <c r="E132" s="73">
        <v>170</v>
      </c>
      <c r="F132" s="66">
        <v>0.05</v>
      </c>
      <c r="G132" s="67">
        <f t="shared" ref="G132:G137" si="53">E132*(1+F132)</f>
        <v>178.5</v>
      </c>
      <c r="H132" s="66" t="s">
        <v>36</v>
      </c>
      <c r="I132" s="72"/>
      <c r="J132" s="72">
        <f t="shared" ref="J132:J137" si="54">I132*G132</f>
        <v>0</v>
      </c>
      <c r="K132" s="69"/>
      <c r="L132" s="69">
        <f t="shared" ref="L132:L137" si="55">K132*G132</f>
        <v>0</v>
      </c>
      <c r="M132" s="70">
        <f t="shared" ref="M132:M137" si="56">(I132+K132)*G132</f>
        <v>0</v>
      </c>
      <c r="N132" s="71"/>
      <c r="O132" s="78"/>
    </row>
    <row r="133" spans="1:15" s="79" customFormat="1" x14ac:dyDescent="0.2">
      <c r="A133" s="65">
        <f>IF(H133&lt;&gt;"",1+MAX($A$10:A132),"")</f>
        <v>95</v>
      </c>
      <c r="B133" s="63" t="s">
        <v>105</v>
      </c>
      <c r="C133" s="63"/>
      <c r="D133" s="82" t="s">
        <v>88</v>
      </c>
      <c r="E133" s="73">
        <v>340</v>
      </c>
      <c r="F133" s="66">
        <v>0.05</v>
      </c>
      <c r="G133" s="67">
        <f t="shared" si="53"/>
        <v>357</v>
      </c>
      <c r="H133" s="66" t="s">
        <v>36</v>
      </c>
      <c r="I133" s="72"/>
      <c r="J133" s="72">
        <f t="shared" si="54"/>
        <v>0</v>
      </c>
      <c r="K133" s="69"/>
      <c r="L133" s="69">
        <f t="shared" si="55"/>
        <v>0</v>
      </c>
      <c r="M133" s="70">
        <f t="shared" si="56"/>
        <v>0</v>
      </c>
      <c r="N133" s="71"/>
      <c r="O133" s="78"/>
    </row>
    <row r="134" spans="1:15" s="79" customFormat="1" x14ac:dyDescent="0.2">
      <c r="A134" s="65">
        <f>IF(H134&lt;&gt;"",1+MAX($A$10:A133),"")</f>
        <v>96</v>
      </c>
      <c r="B134" s="63" t="s">
        <v>105</v>
      </c>
      <c r="C134" s="63"/>
      <c r="D134" s="82" t="s">
        <v>89</v>
      </c>
      <c r="E134" s="73">
        <v>170</v>
      </c>
      <c r="F134" s="66">
        <v>0.05</v>
      </c>
      <c r="G134" s="67">
        <f t="shared" si="53"/>
        <v>178.5</v>
      </c>
      <c r="H134" s="66" t="s">
        <v>36</v>
      </c>
      <c r="I134" s="72"/>
      <c r="J134" s="72">
        <f t="shared" si="54"/>
        <v>0</v>
      </c>
      <c r="K134" s="69"/>
      <c r="L134" s="69">
        <f t="shared" si="55"/>
        <v>0</v>
      </c>
      <c r="M134" s="70">
        <f t="shared" si="56"/>
        <v>0</v>
      </c>
      <c r="N134" s="71"/>
      <c r="O134" s="78"/>
    </row>
    <row r="135" spans="1:15" s="79" customFormat="1" x14ac:dyDescent="0.2">
      <c r="A135" s="65">
        <f>IF(H135&lt;&gt;"",1+MAX($A$10:A134),"")</f>
        <v>97</v>
      </c>
      <c r="B135" s="63" t="s">
        <v>105</v>
      </c>
      <c r="C135" s="63"/>
      <c r="D135" s="82" t="s">
        <v>90</v>
      </c>
      <c r="E135" s="73">
        <v>170</v>
      </c>
      <c r="F135" s="66">
        <v>0.05</v>
      </c>
      <c r="G135" s="67">
        <f t="shared" si="53"/>
        <v>178.5</v>
      </c>
      <c r="H135" s="66" t="s">
        <v>36</v>
      </c>
      <c r="I135" s="72"/>
      <c r="J135" s="72">
        <f t="shared" si="54"/>
        <v>0</v>
      </c>
      <c r="K135" s="69"/>
      <c r="L135" s="69">
        <f t="shared" si="55"/>
        <v>0</v>
      </c>
      <c r="M135" s="70">
        <f t="shared" si="56"/>
        <v>0</v>
      </c>
      <c r="N135" s="71"/>
      <c r="O135" s="78"/>
    </row>
    <row r="136" spans="1:15" s="79" customFormat="1" x14ac:dyDescent="0.2">
      <c r="A136" s="65">
        <f>IF(H136&lt;&gt;"",1+MAX($A$10:A135),"")</f>
        <v>98</v>
      </c>
      <c r="B136" s="63" t="s">
        <v>105</v>
      </c>
      <c r="C136" s="63"/>
      <c r="D136" s="82" t="s">
        <v>91</v>
      </c>
      <c r="E136" s="73">
        <v>34</v>
      </c>
      <c r="F136" s="66">
        <v>0.05</v>
      </c>
      <c r="G136" s="67">
        <f t="shared" si="53"/>
        <v>35.700000000000003</v>
      </c>
      <c r="H136" s="66" t="s">
        <v>38</v>
      </c>
      <c r="I136" s="72"/>
      <c r="J136" s="72">
        <f t="shared" si="54"/>
        <v>0</v>
      </c>
      <c r="K136" s="69"/>
      <c r="L136" s="69">
        <f t="shared" si="55"/>
        <v>0</v>
      </c>
      <c r="M136" s="70">
        <f t="shared" si="56"/>
        <v>0</v>
      </c>
      <c r="N136" s="71"/>
      <c r="O136" s="78"/>
    </row>
    <row r="137" spans="1:15" s="79" customFormat="1" x14ac:dyDescent="0.2">
      <c r="A137" s="65">
        <f>IF(H137&lt;&gt;"",1+MAX($A$10:A136),"")</f>
        <v>99</v>
      </c>
      <c r="B137" s="63" t="s">
        <v>105</v>
      </c>
      <c r="C137" s="63"/>
      <c r="D137" s="82" t="s">
        <v>92</v>
      </c>
      <c r="E137" s="73">
        <v>68</v>
      </c>
      <c r="F137" s="66">
        <v>0.05</v>
      </c>
      <c r="G137" s="67">
        <f t="shared" si="53"/>
        <v>71.400000000000006</v>
      </c>
      <c r="H137" s="66" t="s">
        <v>38</v>
      </c>
      <c r="I137" s="72"/>
      <c r="J137" s="72">
        <f t="shared" si="54"/>
        <v>0</v>
      </c>
      <c r="K137" s="69"/>
      <c r="L137" s="69">
        <f t="shared" si="55"/>
        <v>0</v>
      </c>
      <c r="M137" s="70">
        <f t="shared" si="56"/>
        <v>0</v>
      </c>
      <c r="N137" s="71"/>
      <c r="O137" s="78"/>
    </row>
    <row r="138" spans="1:15" s="79" customFormat="1" x14ac:dyDescent="0.2">
      <c r="A138" s="65" t="str">
        <f>IF(H138&lt;&gt;"",1+MAX($A$10:A137),"")</f>
        <v/>
      </c>
      <c r="B138" s="63"/>
      <c r="C138" s="63"/>
      <c r="D138" s="86" t="s">
        <v>96</v>
      </c>
      <c r="E138" s="73"/>
      <c r="F138" s="66"/>
      <c r="G138" s="67"/>
      <c r="H138" s="66"/>
      <c r="I138" s="72"/>
      <c r="J138" s="72"/>
      <c r="K138" s="69"/>
      <c r="L138" s="69"/>
      <c r="M138" s="70"/>
      <c r="N138" s="71"/>
      <c r="O138" s="78"/>
    </row>
    <row r="139" spans="1:15" s="79" customFormat="1" x14ac:dyDescent="0.2">
      <c r="A139" s="65" t="str">
        <f>IF(H139&lt;&gt;"",1+MAX($A$10:A138),"")</f>
        <v/>
      </c>
      <c r="B139" s="63"/>
      <c r="C139" s="63"/>
      <c r="D139" s="88" t="s">
        <v>86</v>
      </c>
      <c r="E139" s="73"/>
      <c r="F139" s="66"/>
      <c r="G139" s="67"/>
      <c r="H139" s="66"/>
      <c r="I139" s="72"/>
      <c r="J139" s="72"/>
      <c r="K139" s="69"/>
      <c r="L139" s="69"/>
      <c r="M139" s="70"/>
      <c r="N139" s="71"/>
      <c r="O139" s="78"/>
    </row>
    <row r="140" spans="1:15" s="79" customFormat="1" x14ac:dyDescent="0.2">
      <c r="A140" s="65">
        <f>IF(H140&lt;&gt;"",1+MAX($A$10:A139),"")</f>
        <v>100</v>
      </c>
      <c r="B140" s="63" t="s">
        <v>105</v>
      </c>
      <c r="C140" s="63"/>
      <c r="D140" s="82" t="s">
        <v>87</v>
      </c>
      <c r="E140" s="73">
        <v>480</v>
      </c>
      <c r="F140" s="66">
        <v>0.05</v>
      </c>
      <c r="G140" s="67">
        <f t="shared" ref="G140:G145" si="57">E140*(1+F140)</f>
        <v>504</v>
      </c>
      <c r="H140" s="66" t="s">
        <v>36</v>
      </c>
      <c r="I140" s="72"/>
      <c r="J140" s="72">
        <f t="shared" ref="J140:J145" si="58">I140*G140</f>
        <v>0</v>
      </c>
      <c r="K140" s="69"/>
      <c r="L140" s="69">
        <f t="shared" ref="L140:L145" si="59">K140*G140</f>
        <v>0</v>
      </c>
      <c r="M140" s="70">
        <f t="shared" ref="M140:M145" si="60">(I140+K140)*G140</f>
        <v>0</v>
      </c>
      <c r="N140" s="71"/>
      <c r="O140" s="78"/>
    </row>
    <row r="141" spans="1:15" s="79" customFormat="1" x14ac:dyDescent="0.2">
      <c r="A141" s="65">
        <f>IF(H141&lt;&gt;"",1+MAX($A$10:A140),"")</f>
        <v>101</v>
      </c>
      <c r="B141" s="63" t="s">
        <v>105</v>
      </c>
      <c r="C141" s="63"/>
      <c r="D141" s="82" t="s">
        <v>88</v>
      </c>
      <c r="E141" s="73">
        <v>960</v>
      </c>
      <c r="F141" s="66">
        <v>0.05</v>
      </c>
      <c r="G141" s="67">
        <f t="shared" si="57"/>
        <v>1008</v>
      </c>
      <c r="H141" s="66" t="s">
        <v>36</v>
      </c>
      <c r="I141" s="72"/>
      <c r="J141" s="72">
        <f t="shared" si="58"/>
        <v>0</v>
      </c>
      <c r="K141" s="69"/>
      <c r="L141" s="69">
        <f t="shared" si="59"/>
        <v>0</v>
      </c>
      <c r="M141" s="70">
        <f t="shared" si="60"/>
        <v>0</v>
      </c>
      <c r="N141" s="71"/>
      <c r="O141" s="78"/>
    </row>
    <row r="142" spans="1:15" s="79" customFormat="1" x14ac:dyDescent="0.2">
      <c r="A142" s="65">
        <f>IF(H142&lt;&gt;"",1+MAX($A$10:A141),"")</f>
        <v>102</v>
      </c>
      <c r="B142" s="63" t="s">
        <v>105</v>
      </c>
      <c r="C142" s="63"/>
      <c r="D142" s="82" t="s">
        <v>89</v>
      </c>
      <c r="E142" s="73">
        <v>480</v>
      </c>
      <c r="F142" s="66">
        <v>0.05</v>
      </c>
      <c r="G142" s="67">
        <f t="shared" si="57"/>
        <v>504</v>
      </c>
      <c r="H142" s="66" t="s">
        <v>36</v>
      </c>
      <c r="I142" s="72"/>
      <c r="J142" s="72">
        <f t="shared" si="58"/>
        <v>0</v>
      </c>
      <c r="K142" s="69"/>
      <c r="L142" s="69">
        <f t="shared" si="59"/>
        <v>0</v>
      </c>
      <c r="M142" s="70">
        <f t="shared" si="60"/>
        <v>0</v>
      </c>
      <c r="N142" s="71"/>
      <c r="O142" s="78"/>
    </row>
    <row r="143" spans="1:15" s="79" customFormat="1" x14ac:dyDescent="0.2">
      <c r="A143" s="65">
        <f>IF(H143&lt;&gt;"",1+MAX($A$10:A142),"")</f>
        <v>103</v>
      </c>
      <c r="B143" s="63" t="s">
        <v>105</v>
      </c>
      <c r="C143" s="63"/>
      <c r="D143" s="82" t="s">
        <v>90</v>
      </c>
      <c r="E143" s="73">
        <v>480</v>
      </c>
      <c r="F143" s="66">
        <v>0.05</v>
      </c>
      <c r="G143" s="67">
        <f t="shared" si="57"/>
        <v>504</v>
      </c>
      <c r="H143" s="66" t="s">
        <v>36</v>
      </c>
      <c r="I143" s="72"/>
      <c r="J143" s="72">
        <f t="shared" si="58"/>
        <v>0</v>
      </c>
      <c r="K143" s="69"/>
      <c r="L143" s="69">
        <f t="shared" si="59"/>
        <v>0</v>
      </c>
      <c r="M143" s="70">
        <f t="shared" si="60"/>
        <v>0</v>
      </c>
      <c r="N143" s="71"/>
      <c r="O143" s="78"/>
    </row>
    <row r="144" spans="1:15" s="79" customFormat="1" x14ac:dyDescent="0.2">
      <c r="A144" s="65">
        <f>IF(H144&lt;&gt;"",1+MAX($A$10:A143),"")</f>
        <v>104</v>
      </c>
      <c r="B144" s="63" t="s">
        <v>105</v>
      </c>
      <c r="C144" s="63"/>
      <c r="D144" s="82" t="s">
        <v>91</v>
      </c>
      <c r="E144" s="73">
        <v>96</v>
      </c>
      <c r="F144" s="66">
        <v>0.05</v>
      </c>
      <c r="G144" s="67">
        <f t="shared" si="57"/>
        <v>100.80000000000001</v>
      </c>
      <c r="H144" s="66" t="s">
        <v>38</v>
      </c>
      <c r="I144" s="72"/>
      <c r="J144" s="72">
        <f t="shared" si="58"/>
        <v>0</v>
      </c>
      <c r="K144" s="69"/>
      <c r="L144" s="69">
        <f t="shared" si="59"/>
        <v>0</v>
      </c>
      <c r="M144" s="70">
        <f t="shared" si="60"/>
        <v>0</v>
      </c>
      <c r="N144" s="71"/>
      <c r="O144" s="78"/>
    </row>
    <row r="145" spans="1:15" s="79" customFormat="1" x14ac:dyDescent="0.2">
      <c r="A145" s="65">
        <f>IF(H145&lt;&gt;"",1+MAX($A$10:A144),"")</f>
        <v>105</v>
      </c>
      <c r="B145" s="63" t="s">
        <v>105</v>
      </c>
      <c r="C145" s="63"/>
      <c r="D145" s="82" t="s">
        <v>92</v>
      </c>
      <c r="E145" s="73">
        <v>192</v>
      </c>
      <c r="F145" s="66">
        <v>0.05</v>
      </c>
      <c r="G145" s="67">
        <f t="shared" si="57"/>
        <v>201.60000000000002</v>
      </c>
      <c r="H145" s="66" t="s">
        <v>38</v>
      </c>
      <c r="I145" s="72"/>
      <c r="J145" s="72">
        <f t="shared" si="58"/>
        <v>0</v>
      </c>
      <c r="K145" s="69"/>
      <c r="L145" s="69">
        <f t="shared" si="59"/>
        <v>0</v>
      </c>
      <c r="M145" s="70">
        <f t="shared" si="60"/>
        <v>0</v>
      </c>
      <c r="N145" s="71"/>
      <c r="O145" s="78"/>
    </row>
    <row r="146" spans="1:15" s="79" customFormat="1" x14ac:dyDescent="0.2">
      <c r="A146" s="65" t="str">
        <f>IF(H146&lt;&gt;"",1+MAX($A$10:A145),"")</f>
        <v/>
      </c>
      <c r="B146" s="63"/>
      <c r="C146" s="63"/>
      <c r="D146" s="86" t="s">
        <v>97</v>
      </c>
      <c r="E146" s="73"/>
      <c r="F146" s="66"/>
      <c r="G146" s="67"/>
      <c r="H146" s="66"/>
      <c r="I146" s="72"/>
      <c r="J146" s="72"/>
      <c r="K146" s="69"/>
      <c r="L146" s="69"/>
      <c r="M146" s="70"/>
      <c r="N146" s="71"/>
      <c r="O146" s="78"/>
    </row>
    <row r="147" spans="1:15" s="79" customFormat="1" x14ac:dyDescent="0.2">
      <c r="A147" s="65" t="str">
        <f>IF(H147&lt;&gt;"",1+MAX($A$10:A146),"")</f>
        <v/>
      </c>
      <c r="B147" s="63"/>
      <c r="C147" s="63"/>
      <c r="D147" s="88" t="s">
        <v>93</v>
      </c>
      <c r="E147" s="73"/>
      <c r="F147" s="66"/>
      <c r="G147" s="67"/>
      <c r="H147" s="66"/>
      <c r="I147" s="72"/>
      <c r="J147" s="72"/>
      <c r="K147" s="69"/>
      <c r="L147" s="69"/>
      <c r="M147" s="70"/>
      <c r="N147" s="71"/>
      <c r="O147" s="78"/>
    </row>
    <row r="148" spans="1:15" s="79" customFormat="1" x14ac:dyDescent="0.2">
      <c r="A148" s="65">
        <f>IF(H148&lt;&gt;"",1+MAX($A$10:A147),"")</f>
        <v>106</v>
      </c>
      <c r="B148" s="63" t="s">
        <v>105</v>
      </c>
      <c r="C148" s="63"/>
      <c r="D148" s="82" t="s">
        <v>94</v>
      </c>
      <c r="E148" s="73">
        <v>850</v>
      </c>
      <c r="F148" s="66">
        <v>0.05</v>
      </c>
      <c r="G148" s="67">
        <f t="shared" ref="G148:G153" si="61">E148*(1+F148)</f>
        <v>892.5</v>
      </c>
      <c r="H148" s="66" t="s">
        <v>36</v>
      </c>
      <c r="I148" s="72"/>
      <c r="J148" s="72">
        <f t="shared" ref="J148:J153" si="62">I148*G148</f>
        <v>0</v>
      </c>
      <c r="K148" s="69"/>
      <c r="L148" s="69">
        <f t="shared" ref="L148:L153" si="63">K148*G148</f>
        <v>0</v>
      </c>
      <c r="M148" s="70">
        <f t="shared" ref="M148:M153" si="64">(I148+K148)*G148</f>
        <v>0</v>
      </c>
      <c r="N148" s="71"/>
      <c r="O148" s="78"/>
    </row>
    <row r="149" spans="1:15" s="79" customFormat="1" x14ac:dyDescent="0.2">
      <c r="A149" s="65">
        <f>IF(H149&lt;&gt;"",1+MAX($A$10:A148),"")</f>
        <v>107</v>
      </c>
      <c r="B149" s="63" t="s">
        <v>105</v>
      </c>
      <c r="C149" s="63"/>
      <c r="D149" s="82" t="s">
        <v>88</v>
      </c>
      <c r="E149" s="73">
        <v>1700</v>
      </c>
      <c r="F149" s="66">
        <v>0.05</v>
      </c>
      <c r="G149" s="67">
        <f t="shared" si="61"/>
        <v>1785</v>
      </c>
      <c r="H149" s="66" t="s">
        <v>36</v>
      </c>
      <c r="I149" s="72"/>
      <c r="J149" s="72">
        <f t="shared" si="62"/>
        <v>0</v>
      </c>
      <c r="K149" s="69"/>
      <c r="L149" s="69">
        <f t="shared" si="63"/>
        <v>0</v>
      </c>
      <c r="M149" s="70">
        <f t="shared" si="64"/>
        <v>0</v>
      </c>
      <c r="N149" s="71"/>
      <c r="O149" s="78"/>
    </row>
    <row r="150" spans="1:15" s="79" customFormat="1" x14ac:dyDescent="0.2">
      <c r="A150" s="65">
        <f>IF(H150&lt;&gt;"",1+MAX($A$10:A149),"")</f>
        <v>108</v>
      </c>
      <c r="B150" s="63" t="s">
        <v>105</v>
      </c>
      <c r="C150" s="63"/>
      <c r="D150" s="82" t="s">
        <v>89</v>
      </c>
      <c r="E150" s="73">
        <v>850</v>
      </c>
      <c r="F150" s="66">
        <v>0.05</v>
      </c>
      <c r="G150" s="67">
        <f t="shared" si="61"/>
        <v>892.5</v>
      </c>
      <c r="H150" s="66" t="s">
        <v>36</v>
      </c>
      <c r="I150" s="72"/>
      <c r="J150" s="72">
        <f t="shared" si="62"/>
        <v>0</v>
      </c>
      <c r="K150" s="69"/>
      <c r="L150" s="69">
        <f t="shared" si="63"/>
        <v>0</v>
      </c>
      <c r="M150" s="70">
        <f t="shared" si="64"/>
        <v>0</v>
      </c>
      <c r="N150" s="71"/>
      <c r="O150" s="78"/>
    </row>
    <row r="151" spans="1:15" s="79" customFormat="1" x14ac:dyDescent="0.2">
      <c r="A151" s="65">
        <f>IF(H151&lt;&gt;"",1+MAX($A$10:A150),"")</f>
        <v>109</v>
      </c>
      <c r="B151" s="63" t="s">
        <v>105</v>
      </c>
      <c r="C151" s="63"/>
      <c r="D151" s="82" t="s">
        <v>95</v>
      </c>
      <c r="E151" s="73">
        <v>850</v>
      </c>
      <c r="F151" s="66">
        <v>0.05</v>
      </c>
      <c r="G151" s="67">
        <f t="shared" si="61"/>
        <v>892.5</v>
      </c>
      <c r="H151" s="66" t="s">
        <v>36</v>
      </c>
      <c r="I151" s="72"/>
      <c r="J151" s="72">
        <f t="shared" si="62"/>
        <v>0</v>
      </c>
      <c r="K151" s="69"/>
      <c r="L151" s="69">
        <f t="shared" si="63"/>
        <v>0</v>
      </c>
      <c r="M151" s="70">
        <f t="shared" si="64"/>
        <v>0</v>
      </c>
      <c r="N151" s="71"/>
      <c r="O151" s="78"/>
    </row>
    <row r="152" spans="1:15" s="79" customFormat="1" x14ac:dyDescent="0.2">
      <c r="A152" s="65">
        <f>IF(H152&lt;&gt;"",1+MAX($A$10:A151),"")</f>
        <v>110</v>
      </c>
      <c r="B152" s="63" t="s">
        <v>105</v>
      </c>
      <c r="C152" s="63"/>
      <c r="D152" s="82" t="s">
        <v>91</v>
      </c>
      <c r="E152" s="73">
        <v>170</v>
      </c>
      <c r="F152" s="66">
        <v>0.05</v>
      </c>
      <c r="G152" s="67">
        <f t="shared" si="61"/>
        <v>178.5</v>
      </c>
      <c r="H152" s="66" t="s">
        <v>38</v>
      </c>
      <c r="I152" s="72"/>
      <c r="J152" s="72">
        <f t="shared" si="62"/>
        <v>0</v>
      </c>
      <c r="K152" s="69"/>
      <c r="L152" s="69">
        <f t="shared" si="63"/>
        <v>0</v>
      </c>
      <c r="M152" s="70">
        <f t="shared" si="64"/>
        <v>0</v>
      </c>
      <c r="N152" s="71"/>
      <c r="O152" s="78"/>
    </row>
    <row r="153" spans="1:15" s="79" customFormat="1" x14ac:dyDescent="0.2">
      <c r="A153" s="65">
        <f>IF(H153&lt;&gt;"",1+MAX($A$10:A152),"")</f>
        <v>111</v>
      </c>
      <c r="B153" s="63" t="s">
        <v>105</v>
      </c>
      <c r="C153" s="63"/>
      <c r="D153" s="82" t="s">
        <v>92</v>
      </c>
      <c r="E153" s="73">
        <v>340</v>
      </c>
      <c r="F153" s="66">
        <v>0.05</v>
      </c>
      <c r="G153" s="67">
        <f t="shared" si="61"/>
        <v>357</v>
      </c>
      <c r="H153" s="66" t="s">
        <v>38</v>
      </c>
      <c r="I153" s="72"/>
      <c r="J153" s="72">
        <f t="shared" si="62"/>
        <v>0</v>
      </c>
      <c r="K153" s="69"/>
      <c r="L153" s="69">
        <f t="shared" si="63"/>
        <v>0</v>
      </c>
      <c r="M153" s="70">
        <f t="shared" si="64"/>
        <v>0</v>
      </c>
      <c r="N153" s="71"/>
      <c r="O153" s="78"/>
    </row>
    <row r="154" spans="1:15" s="79" customFormat="1" x14ac:dyDescent="0.2">
      <c r="A154" s="65" t="str">
        <f>IF(H154&lt;&gt;"",1+MAX($A$10:A153),"")</f>
        <v/>
      </c>
      <c r="B154" s="63"/>
      <c r="C154" s="63"/>
      <c r="D154" s="86" t="s">
        <v>99</v>
      </c>
      <c r="E154" s="73"/>
      <c r="F154" s="66"/>
      <c r="G154" s="67"/>
      <c r="H154" s="66"/>
      <c r="I154" s="72"/>
      <c r="J154" s="72"/>
      <c r="K154" s="69"/>
      <c r="L154" s="69"/>
      <c r="M154" s="70"/>
      <c r="N154" s="71"/>
      <c r="O154" s="78"/>
    </row>
    <row r="155" spans="1:15" s="79" customFormat="1" x14ac:dyDescent="0.2">
      <c r="A155" s="65" t="str">
        <f>IF(H155&lt;&gt;"",1+MAX($A$10:A154),"")</f>
        <v/>
      </c>
      <c r="B155" s="63"/>
      <c r="C155" s="63"/>
      <c r="D155" s="88" t="s">
        <v>86</v>
      </c>
      <c r="E155" s="73"/>
      <c r="F155" s="66"/>
      <c r="G155" s="67"/>
      <c r="H155" s="66"/>
      <c r="I155" s="72"/>
      <c r="J155" s="72"/>
      <c r="K155" s="69"/>
      <c r="L155" s="69"/>
      <c r="M155" s="70"/>
      <c r="N155" s="71"/>
      <c r="O155" s="78"/>
    </row>
    <row r="156" spans="1:15" s="79" customFormat="1" x14ac:dyDescent="0.2">
      <c r="A156" s="65">
        <f>IF(H156&lt;&gt;"",1+MAX($A$10:A155),"")</f>
        <v>112</v>
      </c>
      <c r="B156" s="63" t="s">
        <v>105</v>
      </c>
      <c r="C156" s="63"/>
      <c r="D156" s="82" t="s">
        <v>87</v>
      </c>
      <c r="E156" s="73">
        <v>210</v>
      </c>
      <c r="F156" s="66">
        <v>0.05</v>
      </c>
      <c r="G156" s="67">
        <f t="shared" ref="G156:G161" si="65">E156*(1+F156)</f>
        <v>220.5</v>
      </c>
      <c r="H156" s="66" t="s">
        <v>36</v>
      </c>
      <c r="I156" s="72"/>
      <c r="J156" s="72">
        <f t="shared" ref="J156:J161" si="66">I156*G156</f>
        <v>0</v>
      </c>
      <c r="K156" s="69"/>
      <c r="L156" s="69">
        <f t="shared" ref="L156:L161" si="67">K156*G156</f>
        <v>0</v>
      </c>
      <c r="M156" s="70">
        <f t="shared" ref="M156:M161" si="68">(I156+K156)*G156</f>
        <v>0</v>
      </c>
      <c r="N156" s="71"/>
      <c r="O156" s="78"/>
    </row>
    <row r="157" spans="1:15" s="79" customFormat="1" x14ac:dyDescent="0.2">
      <c r="A157" s="65">
        <f>IF(H157&lt;&gt;"",1+MAX($A$10:A156),"")</f>
        <v>113</v>
      </c>
      <c r="B157" s="63" t="s">
        <v>105</v>
      </c>
      <c r="C157" s="63"/>
      <c r="D157" s="82" t="s">
        <v>88</v>
      </c>
      <c r="E157" s="73">
        <v>420</v>
      </c>
      <c r="F157" s="66">
        <v>0.05</v>
      </c>
      <c r="G157" s="67">
        <f t="shared" si="65"/>
        <v>441</v>
      </c>
      <c r="H157" s="66" t="s">
        <v>36</v>
      </c>
      <c r="I157" s="72"/>
      <c r="J157" s="72">
        <f t="shared" si="66"/>
        <v>0</v>
      </c>
      <c r="K157" s="69"/>
      <c r="L157" s="69">
        <f t="shared" si="67"/>
        <v>0</v>
      </c>
      <c r="M157" s="70">
        <f t="shared" si="68"/>
        <v>0</v>
      </c>
      <c r="N157" s="71"/>
      <c r="O157" s="78"/>
    </row>
    <row r="158" spans="1:15" s="79" customFormat="1" x14ac:dyDescent="0.2">
      <c r="A158" s="65">
        <f>IF(H158&lt;&gt;"",1+MAX($A$10:A157),"")</f>
        <v>114</v>
      </c>
      <c r="B158" s="63" t="s">
        <v>105</v>
      </c>
      <c r="C158" s="63"/>
      <c r="D158" s="82" t="s">
        <v>89</v>
      </c>
      <c r="E158" s="73">
        <v>210</v>
      </c>
      <c r="F158" s="66">
        <v>0.05</v>
      </c>
      <c r="G158" s="67">
        <f t="shared" si="65"/>
        <v>220.5</v>
      </c>
      <c r="H158" s="66" t="s">
        <v>36</v>
      </c>
      <c r="I158" s="72"/>
      <c r="J158" s="72">
        <f t="shared" si="66"/>
        <v>0</v>
      </c>
      <c r="K158" s="69"/>
      <c r="L158" s="69">
        <f t="shared" si="67"/>
        <v>0</v>
      </c>
      <c r="M158" s="70">
        <f t="shared" si="68"/>
        <v>0</v>
      </c>
      <c r="N158" s="71"/>
      <c r="O158" s="78"/>
    </row>
    <row r="159" spans="1:15" s="79" customFormat="1" x14ac:dyDescent="0.2">
      <c r="A159" s="65">
        <f>IF(H159&lt;&gt;"",1+MAX($A$10:A158),"")</f>
        <v>115</v>
      </c>
      <c r="B159" s="63" t="s">
        <v>105</v>
      </c>
      <c r="C159" s="63"/>
      <c r="D159" s="82" t="s">
        <v>90</v>
      </c>
      <c r="E159" s="73">
        <v>210</v>
      </c>
      <c r="F159" s="66">
        <v>0.05</v>
      </c>
      <c r="G159" s="67">
        <f t="shared" si="65"/>
        <v>220.5</v>
      </c>
      <c r="H159" s="66" t="s">
        <v>36</v>
      </c>
      <c r="I159" s="72"/>
      <c r="J159" s="72">
        <f t="shared" si="66"/>
        <v>0</v>
      </c>
      <c r="K159" s="69"/>
      <c r="L159" s="69">
        <f t="shared" si="67"/>
        <v>0</v>
      </c>
      <c r="M159" s="70">
        <f t="shared" si="68"/>
        <v>0</v>
      </c>
      <c r="N159" s="71"/>
      <c r="O159" s="78"/>
    </row>
    <row r="160" spans="1:15" s="79" customFormat="1" x14ac:dyDescent="0.2">
      <c r="A160" s="65">
        <f>IF(H160&lt;&gt;"",1+MAX($A$10:A159),"")</f>
        <v>116</v>
      </c>
      <c r="B160" s="63" t="s">
        <v>105</v>
      </c>
      <c r="C160" s="63"/>
      <c r="D160" s="82" t="s">
        <v>91</v>
      </c>
      <c r="E160" s="73">
        <v>42</v>
      </c>
      <c r="F160" s="66">
        <v>0.05</v>
      </c>
      <c r="G160" s="67">
        <f t="shared" si="65"/>
        <v>44.1</v>
      </c>
      <c r="H160" s="66" t="s">
        <v>38</v>
      </c>
      <c r="I160" s="72"/>
      <c r="J160" s="72">
        <f t="shared" si="66"/>
        <v>0</v>
      </c>
      <c r="K160" s="69"/>
      <c r="L160" s="69">
        <f t="shared" si="67"/>
        <v>0</v>
      </c>
      <c r="M160" s="70">
        <f t="shared" si="68"/>
        <v>0</v>
      </c>
      <c r="N160" s="71"/>
      <c r="O160" s="78"/>
    </row>
    <row r="161" spans="1:15" s="79" customFormat="1" x14ac:dyDescent="0.2">
      <c r="A161" s="65">
        <f>IF(H161&lt;&gt;"",1+MAX($A$10:A160),"")</f>
        <v>117</v>
      </c>
      <c r="B161" s="63" t="s">
        <v>105</v>
      </c>
      <c r="C161" s="63"/>
      <c r="D161" s="82" t="s">
        <v>92</v>
      </c>
      <c r="E161" s="73">
        <v>84</v>
      </c>
      <c r="F161" s="66">
        <v>0.05</v>
      </c>
      <c r="G161" s="67">
        <f t="shared" si="65"/>
        <v>88.2</v>
      </c>
      <c r="H161" s="66" t="s">
        <v>38</v>
      </c>
      <c r="I161" s="72"/>
      <c r="J161" s="72">
        <f t="shared" si="66"/>
        <v>0</v>
      </c>
      <c r="K161" s="69"/>
      <c r="L161" s="69">
        <f t="shared" si="67"/>
        <v>0</v>
      </c>
      <c r="M161" s="70">
        <f t="shared" si="68"/>
        <v>0</v>
      </c>
      <c r="N161" s="71"/>
      <c r="O161" s="78"/>
    </row>
    <row r="162" spans="1:15" s="79" customFormat="1" x14ac:dyDescent="0.2">
      <c r="A162" s="65" t="str">
        <f>IF(H162&lt;&gt;"",1+MAX($A$10:A161),"")</f>
        <v/>
      </c>
      <c r="B162" s="63"/>
      <c r="C162" s="63"/>
      <c r="D162" s="86" t="s">
        <v>100</v>
      </c>
      <c r="E162" s="73"/>
      <c r="F162" s="66"/>
      <c r="G162" s="67"/>
      <c r="H162" s="66"/>
      <c r="I162" s="72"/>
      <c r="J162" s="72"/>
      <c r="K162" s="69"/>
      <c r="L162" s="69"/>
      <c r="M162" s="70"/>
      <c r="N162" s="71"/>
      <c r="O162" s="78"/>
    </row>
    <row r="163" spans="1:15" s="79" customFormat="1" x14ac:dyDescent="0.2">
      <c r="A163" s="65" t="str">
        <f>IF(H163&lt;&gt;"",1+MAX($A$10:A162),"")</f>
        <v/>
      </c>
      <c r="B163" s="63"/>
      <c r="C163" s="63"/>
      <c r="D163" s="88" t="s">
        <v>86</v>
      </c>
      <c r="E163" s="73"/>
      <c r="F163" s="66"/>
      <c r="G163" s="67"/>
      <c r="H163" s="66"/>
      <c r="I163" s="72"/>
      <c r="J163" s="72"/>
      <c r="K163" s="69"/>
      <c r="L163" s="69"/>
      <c r="M163" s="70"/>
      <c r="N163" s="71"/>
      <c r="O163" s="78"/>
    </row>
    <row r="164" spans="1:15" s="79" customFormat="1" x14ac:dyDescent="0.2">
      <c r="A164" s="65">
        <f>IF(H164&lt;&gt;"",1+MAX($A$10:A163),"")</f>
        <v>118</v>
      </c>
      <c r="B164" s="63" t="s">
        <v>105</v>
      </c>
      <c r="C164" s="63"/>
      <c r="D164" s="82" t="s">
        <v>87</v>
      </c>
      <c r="E164" s="73">
        <v>340</v>
      </c>
      <c r="F164" s="66">
        <v>0.05</v>
      </c>
      <c r="G164" s="67">
        <f t="shared" ref="G164:G169" si="69">E164*(1+F164)</f>
        <v>357</v>
      </c>
      <c r="H164" s="66" t="s">
        <v>36</v>
      </c>
      <c r="I164" s="72"/>
      <c r="J164" s="72">
        <f t="shared" ref="J164:J169" si="70">I164*G164</f>
        <v>0</v>
      </c>
      <c r="K164" s="69"/>
      <c r="L164" s="69">
        <f t="shared" ref="L164:L169" si="71">K164*G164</f>
        <v>0</v>
      </c>
      <c r="M164" s="70">
        <f t="shared" ref="M164:M169" si="72">(I164+K164)*G164</f>
        <v>0</v>
      </c>
      <c r="N164" s="71"/>
      <c r="O164" s="78"/>
    </row>
    <row r="165" spans="1:15" s="79" customFormat="1" x14ac:dyDescent="0.2">
      <c r="A165" s="65">
        <f>IF(H165&lt;&gt;"",1+MAX($A$10:A164),"")</f>
        <v>119</v>
      </c>
      <c r="B165" s="63" t="s">
        <v>105</v>
      </c>
      <c r="C165" s="63"/>
      <c r="D165" s="82" t="s">
        <v>88</v>
      </c>
      <c r="E165" s="73">
        <v>680</v>
      </c>
      <c r="F165" s="66">
        <v>0.05</v>
      </c>
      <c r="G165" s="67">
        <f t="shared" si="69"/>
        <v>714</v>
      </c>
      <c r="H165" s="66" t="s">
        <v>36</v>
      </c>
      <c r="I165" s="72"/>
      <c r="J165" s="72">
        <f t="shared" si="70"/>
        <v>0</v>
      </c>
      <c r="K165" s="69"/>
      <c r="L165" s="69">
        <f t="shared" si="71"/>
        <v>0</v>
      </c>
      <c r="M165" s="70">
        <f t="shared" si="72"/>
        <v>0</v>
      </c>
      <c r="N165" s="71"/>
      <c r="O165" s="78"/>
    </row>
    <row r="166" spans="1:15" s="79" customFormat="1" x14ac:dyDescent="0.2">
      <c r="A166" s="65">
        <f>IF(H166&lt;&gt;"",1+MAX($A$10:A165),"")</f>
        <v>120</v>
      </c>
      <c r="B166" s="63" t="s">
        <v>105</v>
      </c>
      <c r="C166" s="63"/>
      <c r="D166" s="82" t="s">
        <v>89</v>
      </c>
      <c r="E166" s="73">
        <v>340</v>
      </c>
      <c r="F166" s="66">
        <v>0.05</v>
      </c>
      <c r="G166" s="67">
        <f t="shared" si="69"/>
        <v>357</v>
      </c>
      <c r="H166" s="66" t="s">
        <v>36</v>
      </c>
      <c r="I166" s="72"/>
      <c r="J166" s="72">
        <f t="shared" si="70"/>
        <v>0</v>
      </c>
      <c r="K166" s="69"/>
      <c r="L166" s="69">
        <f t="shared" si="71"/>
        <v>0</v>
      </c>
      <c r="M166" s="70">
        <f t="shared" si="72"/>
        <v>0</v>
      </c>
      <c r="N166" s="71"/>
      <c r="O166" s="78"/>
    </row>
    <row r="167" spans="1:15" s="79" customFormat="1" x14ac:dyDescent="0.2">
      <c r="A167" s="65">
        <f>IF(H167&lt;&gt;"",1+MAX($A$10:A166),"")</f>
        <v>121</v>
      </c>
      <c r="B167" s="63" t="s">
        <v>105</v>
      </c>
      <c r="C167" s="63"/>
      <c r="D167" s="82" t="s">
        <v>90</v>
      </c>
      <c r="E167" s="73">
        <v>340</v>
      </c>
      <c r="F167" s="66">
        <v>0.05</v>
      </c>
      <c r="G167" s="67">
        <f t="shared" si="69"/>
        <v>357</v>
      </c>
      <c r="H167" s="66" t="s">
        <v>36</v>
      </c>
      <c r="I167" s="72"/>
      <c r="J167" s="72">
        <f t="shared" si="70"/>
        <v>0</v>
      </c>
      <c r="K167" s="69"/>
      <c r="L167" s="69">
        <f t="shared" si="71"/>
        <v>0</v>
      </c>
      <c r="M167" s="70">
        <f t="shared" si="72"/>
        <v>0</v>
      </c>
      <c r="N167" s="71"/>
      <c r="O167" s="78"/>
    </row>
    <row r="168" spans="1:15" s="79" customFormat="1" x14ac:dyDescent="0.2">
      <c r="A168" s="65">
        <f>IF(H168&lt;&gt;"",1+MAX($A$10:A167),"")</f>
        <v>122</v>
      </c>
      <c r="B168" s="63" t="s">
        <v>105</v>
      </c>
      <c r="C168" s="63"/>
      <c r="D168" s="82" t="s">
        <v>91</v>
      </c>
      <c r="E168" s="73">
        <v>68</v>
      </c>
      <c r="F168" s="66">
        <v>0.05</v>
      </c>
      <c r="G168" s="67">
        <f t="shared" si="69"/>
        <v>71.400000000000006</v>
      </c>
      <c r="H168" s="66" t="s">
        <v>38</v>
      </c>
      <c r="I168" s="72"/>
      <c r="J168" s="72">
        <f t="shared" si="70"/>
        <v>0</v>
      </c>
      <c r="K168" s="69"/>
      <c r="L168" s="69">
        <f t="shared" si="71"/>
        <v>0</v>
      </c>
      <c r="M168" s="70">
        <f t="shared" si="72"/>
        <v>0</v>
      </c>
      <c r="N168" s="71"/>
      <c r="O168" s="78"/>
    </row>
    <row r="169" spans="1:15" s="79" customFormat="1" x14ac:dyDescent="0.2">
      <c r="A169" s="65">
        <f>IF(H169&lt;&gt;"",1+MAX($A$10:A168),"")</f>
        <v>123</v>
      </c>
      <c r="B169" s="63" t="s">
        <v>105</v>
      </c>
      <c r="C169" s="63"/>
      <c r="D169" s="82" t="s">
        <v>92</v>
      </c>
      <c r="E169" s="73">
        <v>136</v>
      </c>
      <c r="F169" s="66">
        <v>0.05</v>
      </c>
      <c r="G169" s="67">
        <f t="shared" si="69"/>
        <v>142.80000000000001</v>
      </c>
      <c r="H169" s="66" t="s">
        <v>38</v>
      </c>
      <c r="I169" s="72"/>
      <c r="J169" s="72">
        <f t="shared" si="70"/>
        <v>0</v>
      </c>
      <c r="K169" s="69"/>
      <c r="L169" s="69">
        <f t="shared" si="71"/>
        <v>0</v>
      </c>
      <c r="M169" s="70">
        <f t="shared" si="72"/>
        <v>0</v>
      </c>
      <c r="N169" s="71"/>
      <c r="O169" s="78"/>
    </row>
    <row r="170" spans="1:15" ht="16.5" thickBot="1" x14ac:dyDescent="0.25">
      <c r="A170" s="102" t="s">
        <v>108</v>
      </c>
      <c r="B170" s="103"/>
      <c r="C170" s="17"/>
      <c r="D170" s="9"/>
      <c r="E170" s="45"/>
      <c r="F170" s="45"/>
      <c r="G170" s="45"/>
      <c r="H170" s="103" t="s">
        <v>109</v>
      </c>
      <c r="I170" s="103"/>
      <c r="J170" s="92">
        <f>SUM(J11:J169)</f>
        <v>0</v>
      </c>
      <c r="K170" s="95" t="s">
        <v>110</v>
      </c>
      <c r="L170" s="92">
        <f>SUM(L11:L169)</f>
        <v>0</v>
      </c>
      <c r="M170" s="92">
        <f>SUM(M11:M169)</f>
        <v>0</v>
      </c>
      <c r="N170" s="92">
        <f>SUM(N11:N169)</f>
        <v>0</v>
      </c>
    </row>
    <row r="171" spans="1:15" ht="17.25" thickTop="1" thickBot="1" x14ac:dyDescent="0.25">
      <c r="A171" s="98" t="s">
        <v>8</v>
      </c>
      <c r="B171" s="99"/>
      <c r="C171" s="17"/>
      <c r="D171" s="9"/>
      <c r="E171" s="45"/>
      <c r="F171" s="45"/>
      <c r="G171" s="45"/>
      <c r="H171" s="46"/>
      <c r="I171" s="47">
        <v>0</v>
      </c>
      <c r="J171" s="47"/>
      <c r="K171" s="47"/>
      <c r="L171" s="47"/>
      <c r="M171" s="48">
        <f>I171*M170</f>
        <v>0</v>
      </c>
      <c r="N171" s="93">
        <f>I171*N170</f>
        <v>0</v>
      </c>
    </row>
    <row r="172" spans="1:15" ht="17.25" thickTop="1" thickBot="1" x14ac:dyDescent="0.25">
      <c r="A172" s="98" t="s">
        <v>7</v>
      </c>
      <c r="B172" s="99"/>
      <c r="C172" s="17"/>
      <c r="D172" s="9"/>
      <c r="E172" s="45"/>
      <c r="F172" s="45"/>
      <c r="G172" s="45"/>
      <c r="H172" s="46"/>
      <c r="I172" s="47">
        <v>0.25</v>
      </c>
      <c r="J172" s="47"/>
      <c r="K172" s="47"/>
      <c r="L172" s="47"/>
      <c r="M172" s="48">
        <f>I172*M170</f>
        <v>0</v>
      </c>
      <c r="N172" s="93">
        <f>I172*N170</f>
        <v>0</v>
      </c>
    </row>
    <row r="173" spans="1:15" ht="16.5" thickTop="1" x14ac:dyDescent="0.2">
      <c r="A173" s="96" t="s">
        <v>5</v>
      </c>
      <c r="B173" s="97"/>
      <c r="C173" s="18"/>
      <c r="D173" s="10"/>
      <c r="E173" s="49"/>
      <c r="F173" s="49"/>
      <c r="G173" s="49"/>
      <c r="H173" s="50"/>
      <c r="I173" s="51"/>
      <c r="J173" s="51"/>
      <c r="K173" s="51"/>
      <c r="L173" s="51"/>
      <c r="M173" s="52">
        <f>SUM(M170:M172)</f>
        <v>0</v>
      </c>
      <c r="N173" s="94">
        <f>SUM(N170:N172)</f>
        <v>0</v>
      </c>
    </row>
    <row r="174" spans="1:15" x14ac:dyDescent="0.2">
      <c r="A174" s="61"/>
      <c r="B174" s="23"/>
      <c r="C174" s="5"/>
      <c r="D174" s="6"/>
      <c r="E174" s="28"/>
      <c r="F174" s="53"/>
      <c r="M174" s="53"/>
      <c r="N174" s="53"/>
    </row>
    <row r="175" spans="1:15" x14ac:dyDescent="0.2">
      <c r="A175" s="61"/>
      <c r="B175" s="23"/>
      <c r="C175" s="5"/>
      <c r="D175" s="6"/>
      <c r="E175" s="28"/>
      <c r="F175" s="53"/>
      <c r="M175" s="53"/>
      <c r="N175" s="53"/>
    </row>
    <row r="176" spans="1:15" x14ac:dyDescent="0.2">
      <c r="A176" s="61"/>
      <c r="B176" s="23"/>
      <c r="C176" s="5"/>
      <c r="D176" s="6"/>
      <c r="E176" s="28"/>
      <c r="F176" s="53"/>
      <c r="M176" s="53"/>
      <c r="N176" s="53"/>
    </row>
    <row r="177" spans="1:14" x14ac:dyDescent="0.2">
      <c r="A177" s="61"/>
      <c r="B177" s="23"/>
      <c r="C177" s="5"/>
      <c r="D177" s="6"/>
      <c r="E177" s="28"/>
      <c r="F177" s="53"/>
      <c r="M177" s="53"/>
      <c r="N177" s="53"/>
    </row>
    <row r="178" spans="1:14" x14ac:dyDescent="0.2">
      <c r="A178" s="61"/>
      <c r="B178" s="23"/>
      <c r="C178" s="5"/>
      <c r="D178" s="4"/>
      <c r="E178" s="28"/>
      <c r="M178" s="53"/>
      <c r="N178" s="53"/>
    </row>
    <row r="179" spans="1:14" x14ac:dyDescent="0.2">
      <c r="A179" s="61"/>
      <c r="B179" s="23"/>
      <c r="C179" s="5"/>
      <c r="D179" s="4"/>
      <c r="E179" s="28"/>
      <c r="F179" s="53"/>
      <c r="G179" s="29"/>
      <c r="H179" s="23"/>
      <c r="I179" s="53"/>
      <c r="J179" s="53"/>
      <c r="K179" s="53"/>
      <c r="L179" s="53"/>
      <c r="M179" s="53"/>
      <c r="N179" s="53"/>
    </row>
    <row r="180" spans="1:14" x14ac:dyDescent="0.2">
      <c r="A180" s="62"/>
      <c r="B180" s="27"/>
      <c r="C180" s="16"/>
      <c r="D180" s="4"/>
      <c r="E180" s="28"/>
      <c r="F180" s="53"/>
      <c r="G180" s="29"/>
      <c r="H180" s="23"/>
      <c r="I180" s="53"/>
      <c r="J180" s="53"/>
      <c r="K180" s="53"/>
      <c r="L180" s="53"/>
      <c r="M180" s="53"/>
      <c r="N180" s="53"/>
    </row>
    <row r="181" spans="1:14" x14ac:dyDescent="0.2">
      <c r="A181" s="23"/>
      <c r="B181" s="23"/>
      <c r="C181" s="5"/>
      <c r="D181" s="4"/>
      <c r="E181" s="28"/>
      <c r="F181" s="53"/>
      <c r="G181" s="29"/>
      <c r="H181" s="23"/>
      <c r="I181" s="53"/>
      <c r="J181" s="53"/>
      <c r="K181" s="53"/>
      <c r="L181" s="53"/>
      <c r="M181" s="53"/>
      <c r="N181" s="53"/>
    </row>
    <row r="182" spans="1:14" x14ac:dyDescent="0.2">
      <c r="E182" s="58"/>
      <c r="I182" s="53"/>
      <c r="J182" s="53"/>
      <c r="K182" s="53"/>
      <c r="L182" s="53"/>
      <c r="M182" s="53"/>
      <c r="N182" s="53"/>
    </row>
    <row r="183" spans="1:14" x14ac:dyDescent="0.2">
      <c r="E183" s="58"/>
      <c r="I183" s="53"/>
      <c r="J183" s="53"/>
      <c r="K183" s="53"/>
      <c r="L183" s="53"/>
      <c r="M183" s="53"/>
      <c r="N183" s="53"/>
    </row>
  </sheetData>
  <sortState ref="D220:K235">
    <sortCondition ref="D45"/>
  </sortState>
  <mergeCells count="6">
    <mergeCell ref="A173:B173"/>
    <mergeCell ref="A172:B172"/>
    <mergeCell ref="A2:N2"/>
    <mergeCell ref="A171:B171"/>
    <mergeCell ref="A170:B170"/>
    <mergeCell ref="H170:I170"/>
  </mergeCells>
  <printOptions horizontalCentered="1"/>
  <pageMargins left="0.43307086614173201" right="0.43307086614173201" top="0.39370078740157499" bottom="0.39370078740157499" header="0.196850393700787" footer="0.196850393700787"/>
  <pageSetup paperSize="9" scale="42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DETAIL</vt:lpstr>
      <vt:lpstr>DETAIL!Print_Area</vt:lpstr>
      <vt:lpstr>DETAIL!Print_Titles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2013-07-08T09:36:48Z</dcterms:created>
  <dcterms:modified xsi:type="dcterms:W3CDTF">2022-01-24T10:35:00Z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