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/>
  </bookViews>
  <sheets>
    <sheet name="DETAIL" sheetId="11" r:id="rId1"/>
  </sheets>
  <definedNames>
    <definedName name="_xlnm._FilterDatabase" localSheetId="0" hidden="1">DETAIL!$A$9:$N$122</definedName>
    <definedName name="_xlnm.Print_Area" localSheetId="0">DETAIL!$A$1:$N$123</definedName>
    <definedName name="_xlnm.Print_Titles" localSheetId="0">DETAIL!$9:$9</definedName>
  </definedNames>
  <calcPr calcId="152511"/>
</workbook>
</file>

<file path=xl/calcChain.xml><?xml version="1.0" encoding="utf-8"?>
<calcChain xmlns="http://schemas.openxmlformats.org/spreadsheetml/2006/main">
  <c r="D4" i="11" l="1"/>
  <c r="A116" i="11" l="1"/>
  <c r="A85" i="11"/>
  <c r="A97" i="11"/>
  <c r="A63" i="11"/>
  <c r="G118" i="11"/>
  <c r="M118" i="11" s="1"/>
  <c r="G117" i="11"/>
  <c r="M117" i="11" s="1"/>
  <c r="G115" i="11"/>
  <c r="M115" i="11" s="1"/>
  <c r="G114" i="11"/>
  <c r="M114" i="11" s="1"/>
  <c r="G113" i="11"/>
  <c r="M113" i="11" s="1"/>
  <c r="G112" i="11"/>
  <c r="M112" i="11" s="1"/>
  <c r="G111" i="11"/>
  <c r="M111" i="11" s="1"/>
  <c r="G110" i="11"/>
  <c r="M110" i="11" s="1"/>
  <c r="G109" i="11"/>
  <c r="M109" i="11" s="1"/>
  <c r="G108" i="11"/>
  <c r="M108" i="11" s="1"/>
  <c r="G107" i="11"/>
  <c r="M107" i="11" s="1"/>
  <c r="G106" i="11"/>
  <c r="M106" i="11" s="1"/>
  <c r="G105" i="11"/>
  <c r="M105" i="11" s="1"/>
  <c r="G104" i="11"/>
  <c r="M104" i="11" s="1"/>
  <c r="G103" i="11"/>
  <c r="M103" i="11" s="1"/>
  <c r="G102" i="11"/>
  <c r="M102" i="11" s="1"/>
  <c r="G101" i="11"/>
  <c r="M101" i="11" s="1"/>
  <c r="G100" i="11"/>
  <c r="M100" i="11" s="1"/>
  <c r="G99" i="11"/>
  <c r="M99" i="11" s="1"/>
  <c r="G98" i="11"/>
  <c r="M98" i="11" s="1"/>
  <c r="G96" i="11"/>
  <c r="M96" i="11" s="1"/>
  <c r="G95" i="11"/>
  <c r="M95" i="11" s="1"/>
  <c r="G94" i="11"/>
  <c r="M94" i="11" s="1"/>
  <c r="G93" i="11"/>
  <c r="M93" i="11" s="1"/>
  <c r="G92" i="11"/>
  <c r="M92" i="11" s="1"/>
  <c r="G91" i="11"/>
  <c r="M91" i="11" s="1"/>
  <c r="G90" i="11"/>
  <c r="M90" i="11" s="1"/>
  <c r="G89" i="11"/>
  <c r="M89" i="11" s="1"/>
  <c r="G88" i="11"/>
  <c r="M88" i="11" s="1"/>
  <c r="G87" i="11"/>
  <c r="M87" i="11" s="1"/>
  <c r="G86" i="11"/>
  <c r="M86" i="11" s="1"/>
  <c r="G65" i="11"/>
  <c r="J65" i="11" s="1"/>
  <c r="M65" i="11"/>
  <c r="G66" i="11"/>
  <c r="J66" i="11" s="1"/>
  <c r="M66" i="11"/>
  <c r="G67" i="11"/>
  <c r="J67" i="11" s="1"/>
  <c r="M67" i="11"/>
  <c r="G68" i="11"/>
  <c r="J68" i="11" s="1"/>
  <c r="M68" i="11"/>
  <c r="G69" i="11"/>
  <c r="J69" i="11" s="1"/>
  <c r="M69" i="11"/>
  <c r="G70" i="11"/>
  <c r="J70" i="11" s="1"/>
  <c r="M70" i="11"/>
  <c r="G71" i="11"/>
  <c r="J71" i="11" s="1"/>
  <c r="G72" i="11"/>
  <c r="J72" i="11" s="1"/>
  <c r="M72" i="11"/>
  <c r="G73" i="11"/>
  <c r="J73" i="11" s="1"/>
  <c r="G74" i="11"/>
  <c r="J74" i="11" s="1"/>
  <c r="M74" i="11"/>
  <c r="G75" i="11"/>
  <c r="J75" i="11" s="1"/>
  <c r="G76" i="11"/>
  <c r="J76" i="11" s="1"/>
  <c r="M76" i="11"/>
  <c r="G77" i="11"/>
  <c r="J77" i="11" s="1"/>
  <c r="G78" i="11"/>
  <c r="J78" i="11" s="1"/>
  <c r="G79" i="11"/>
  <c r="J79" i="11" s="1"/>
  <c r="G80" i="11"/>
  <c r="J80" i="11" s="1"/>
  <c r="G81" i="11"/>
  <c r="J81" i="11" s="1"/>
  <c r="G82" i="11"/>
  <c r="J82" i="11" s="1"/>
  <c r="G83" i="11"/>
  <c r="J83" i="11" s="1"/>
  <c r="G84" i="11"/>
  <c r="J84" i="11" s="1"/>
  <c r="G64" i="11"/>
  <c r="M64" i="11" s="1"/>
  <c r="G24" i="11"/>
  <c r="J24" i="11" s="1"/>
  <c r="G25" i="11"/>
  <c r="J25" i="11" s="1"/>
  <c r="G26" i="11"/>
  <c r="J26" i="11" s="1"/>
  <c r="G27" i="11"/>
  <c r="J27" i="11" s="1"/>
  <c r="G28" i="11"/>
  <c r="J28" i="11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G43" i="11"/>
  <c r="J43" i="11" s="1"/>
  <c r="G44" i="11"/>
  <c r="J44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62" i="11"/>
  <c r="J62" i="11" s="1"/>
  <c r="G23" i="11"/>
  <c r="M23" i="11" s="1"/>
  <c r="M75" i="11" l="1"/>
  <c r="M73" i="11"/>
  <c r="M71" i="11"/>
  <c r="J117" i="11"/>
  <c r="J118" i="11"/>
  <c r="L117" i="11"/>
  <c r="L118" i="11"/>
  <c r="J99" i="11"/>
  <c r="J101" i="11"/>
  <c r="J103" i="11"/>
  <c r="J105" i="11"/>
  <c r="J107" i="11"/>
  <c r="J109" i="11"/>
  <c r="J111" i="11"/>
  <c r="J113" i="11"/>
  <c r="J115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J98" i="11"/>
  <c r="J100" i="11"/>
  <c r="J102" i="11"/>
  <c r="J104" i="11"/>
  <c r="J106" i="11"/>
  <c r="J108" i="11"/>
  <c r="J110" i="11"/>
  <c r="J112" i="11"/>
  <c r="J114" i="11"/>
  <c r="J86" i="11"/>
  <c r="J87" i="11"/>
  <c r="J88" i="11"/>
  <c r="J89" i="11"/>
  <c r="J90" i="11"/>
  <c r="J91" i="11"/>
  <c r="J92" i="11"/>
  <c r="J93" i="11"/>
  <c r="J94" i="11"/>
  <c r="J95" i="11"/>
  <c r="J96" i="11"/>
  <c r="L86" i="11"/>
  <c r="L87" i="11"/>
  <c r="L88" i="11"/>
  <c r="L89" i="11"/>
  <c r="L90" i="11"/>
  <c r="L91" i="11"/>
  <c r="L92" i="11"/>
  <c r="L93" i="11"/>
  <c r="L94" i="11"/>
  <c r="L95" i="11"/>
  <c r="L96" i="11"/>
  <c r="M83" i="11"/>
  <c r="M81" i="11"/>
  <c r="M79" i="11"/>
  <c r="M77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M84" i="11"/>
  <c r="M82" i="11"/>
  <c r="M80" i="11"/>
  <c r="M78" i="11"/>
  <c r="J64" i="11"/>
  <c r="L64" i="11"/>
  <c r="M62" i="11"/>
  <c r="M59" i="11"/>
  <c r="M57" i="11"/>
  <c r="M55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N21" i="11" s="1"/>
  <c r="M60" i="11"/>
  <c r="M56" i="11"/>
  <c r="M54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M61" i="11"/>
  <c r="M58" i="11"/>
  <c r="L23" i="11"/>
  <c r="J23" i="11"/>
  <c r="A21" i="11"/>
  <c r="A20" i="11" l="1"/>
  <c r="J119" i="11" l="1"/>
  <c r="L119" i="11"/>
  <c r="M12" i="11"/>
  <c r="M13" i="11" l="1"/>
  <c r="N10" i="11" s="1"/>
  <c r="N119" i="11" s="1"/>
  <c r="M14" i="11"/>
  <c r="M15" i="11"/>
  <c r="M16" i="11"/>
  <c r="M17" i="11"/>
  <c r="M18" i="11"/>
  <c r="M19" i="11"/>
  <c r="N120" i="11" l="1"/>
  <c r="N122" i="11" s="1"/>
  <c r="N121" i="11"/>
  <c r="M119" i="11"/>
  <c r="M120" i="11" l="1"/>
  <c r="M122" i="11" s="1"/>
  <c r="M121" i="11"/>
  <c r="G14" i="11"/>
  <c r="G15" i="11"/>
  <c r="G16" i="11"/>
  <c r="G17" i="11"/>
  <c r="G18" i="11"/>
  <c r="G19" i="11"/>
  <c r="G13" i="11" l="1"/>
  <c r="G12" i="11"/>
  <c r="A12" i="11"/>
  <c r="M5" i="11" l="1"/>
  <c r="A13" i="11"/>
  <c r="A14" i="11" l="1"/>
  <c r="A15" i="11" l="1"/>
  <c r="A16" i="11" l="1"/>
  <c r="A17" i="11" l="1"/>
  <c r="M6" i="11"/>
  <c r="M7" i="11" s="1"/>
  <c r="A18" i="11" l="1"/>
  <c r="A19" i="11" l="1"/>
  <c r="A23" i="11" l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6" i="11" s="1"/>
  <c r="A87" i="11" s="1"/>
  <c r="A88" i="11" s="1"/>
  <c r="A89" i="11" s="1"/>
  <c r="A90" i="11" l="1"/>
  <c r="A92" i="11" l="1"/>
  <c r="A91" i="11"/>
  <c r="A93" i="11"/>
  <c r="A94" i="11" s="1"/>
  <c r="A95" i="11" s="1"/>
  <c r="A96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7" i="11" s="1"/>
  <c r="A118" i="11" s="1"/>
</calcChain>
</file>

<file path=xl/sharedStrings.xml><?xml version="1.0" encoding="utf-8"?>
<sst xmlns="http://schemas.openxmlformats.org/spreadsheetml/2006/main" count="355" uniqueCount="145">
  <si>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</si>
  <si>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</si>
  <si>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</si>
  <si>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</si>
  <si>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</si>
  <si>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</si>
  <si>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</si>
  <si>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</si>
  <si>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</si>
  <si>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</si>
  <si>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</si>
  <si>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</si>
  <si>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</si>
  <si>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</si>
  <si>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</si>
  <si>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</si>
  <si>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</si>
  <si>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</si>
  <si>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</si>
  <si>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</si>
  <si>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</si>
  <si>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</si>
  <si>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</si>
  <si>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</si>
  <si>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</si>
  <si>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</si>
  <si>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</si>
  <si>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</si>
  <si>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</si>
  <si>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</si>
  <si>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</si>
  <si>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</si>
  <si>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</si>
  <si>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</si>
  <si>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</si>
  <si>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</si>
  <si>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EA</t>
  </si>
  <si>
    <t>LS</t>
  </si>
  <si>
    <t>LF</t>
  </si>
  <si>
    <t>DIV-01</t>
  </si>
  <si>
    <t>DIV-23</t>
  </si>
  <si>
    <t>MECHANICAL</t>
  </si>
  <si>
    <t>TOTAL MATERIAL COST</t>
  </si>
  <si>
    <t>TOTAL LABOR COST</t>
  </si>
  <si>
    <t>Total Mat. Cost =</t>
  </si>
  <si>
    <t>Total Lab. Cost =</t>
  </si>
  <si>
    <t>6" Dia Duct</t>
  </si>
  <si>
    <t>6"x 6" Duct</t>
  </si>
  <si>
    <t>6" x 8" Duct</t>
  </si>
  <si>
    <t>8" Dia Duct</t>
  </si>
  <si>
    <t>8" x 6" Duct</t>
  </si>
  <si>
    <t>8"x 8" Duct</t>
  </si>
  <si>
    <t>10" Dia Duct</t>
  </si>
  <si>
    <t>10"x 8" Duct</t>
  </si>
  <si>
    <t>10"x 10" Duct</t>
  </si>
  <si>
    <t>10"x 12" Duct</t>
  </si>
  <si>
    <t>12"x 8" Duct</t>
  </si>
  <si>
    <t>12"x 10" Duct</t>
  </si>
  <si>
    <t>12" x 12" Duct</t>
  </si>
  <si>
    <t>12" x18" Duct</t>
  </si>
  <si>
    <t>14" Dia Duct</t>
  </si>
  <si>
    <t>14"x 12" Duct</t>
  </si>
  <si>
    <t>14"x 10" Duct</t>
  </si>
  <si>
    <t>14"x 14" Duct</t>
  </si>
  <si>
    <t>14" x 24" Duct</t>
  </si>
  <si>
    <t xml:space="preserve">14"x 30" Duct </t>
  </si>
  <si>
    <t>16" Dia Duct</t>
  </si>
  <si>
    <t>16" x 8" Duct</t>
  </si>
  <si>
    <t>16"x12" Duct</t>
  </si>
  <si>
    <t>16"x14" Duct</t>
  </si>
  <si>
    <t>16" x16" Duct</t>
  </si>
  <si>
    <t>18" x12" Duct</t>
  </si>
  <si>
    <t>18" x 14" Duct</t>
  </si>
  <si>
    <t>18"x16" Duct</t>
  </si>
  <si>
    <t>18"x18"' Duct</t>
  </si>
  <si>
    <t>20"x36" Duct</t>
  </si>
  <si>
    <t>22" x 12" Duct</t>
  </si>
  <si>
    <t>24" Dia Duct</t>
  </si>
  <si>
    <t>24"x 14" Duct</t>
  </si>
  <si>
    <t>24"x 24" Duct</t>
  </si>
  <si>
    <t>30" x 30" Duct</t>
  </si>
  <si>
    <t>30" x 14" Duct</t>
  </si>
  <si>
    <t>31" x 14" Duct</t>
  </si>
  <si>
    <t>42" x 42" Duct</t>
  </si>
  <si>
    <t>48" x 24" Duct</t>
  </si>
  <si>
    <t>40"x12" Duct</t>
  </si>
  <si>
    <t>380 CFM Supply diffuser</t>
  </si>
  <si>
    <t>250 CFM Supply diffuser</t>
  </si>
  <si>
    <t>310 CFM Supply diffuser</t>
  </si>
  <si>
    <t xml:space="preserve">260 CFM Supply diffuser </t>
  </si>
  <si>
    <t xml:space="preserve">90 CFM Supply diffuser </t>
  </si>
  <si>
    <t>120 CFM Supply diffuser</t>
  </si>
  <si>
    <t>260 CFM Supply diffuser</t>
  </si>
  <si>
    <t xml:space="preserve">320 CFM Supply diffuser </t>
  </si>
  <si>
    <t>290 CFM Supply diffuser</t>
  </si>
  <si>
    <t>75 CFM Supply diffuser</t>
  </si>
  <si>
    <t>995 CFM Supply diffuser</t>
  </si>
  <si>
    <t>200 CFM Supply diffuser</t>
  </si>
  <si>
    <t>100 CFM Supply diffuser</t>
  </si>
  <si>
    <t>225 CFM Supply diffuser</t>
  </si>
  <si>
    <t>240 CFM Supply diffuser</t>
  </si>
  <si>
    <t>675 CFM Supply diffuser</t>
  </si>
  <si>
    <t>85 CFM Supply diffuser</t>
  </si>
  <si>
    <t>235 CFM Supply diffuser</t>
  </si>
  <si>
    <t>275 CFM Supply diffuser</t>
  </si>
  <si>
    <t>175 CFM Supply diffuser</t>
  </si>
  <si>
    <t>210 CFM Return grill</t>
  </si>
  <si>
    <t>700 CFM Return grill</t>
  </si>
  <si>
    <t>310 CFM Return grill</t>
  </si>
  <si>
    <t>320 CFM Return grill</t>
  </si>
  <si>
    <t>90   CFM Return grill</t>
  </si>
  <si>
    <t>120 CFM Return grill</t>
  </si>
  <si>
    <t>200 CFM Return grill</t>
  </si>
  <si>
    <t>100 CFM Return grill</t>
  </si>
  <si>
    <t>290 CFM Return grill</t>
  </si>
  <si>
    <t>275 CFM Return grill</t>
  </si>
  <si>
    <t>175 CFM Return grill</t>
  </si>
  <si>
    <t>Heating coil unit 1825 CFM</t>
  </si>
  <si>
    <t>Air Handiling unit 1120 CFM</t>
  </si>
  <si>
    <t>Air Handiling unit 500 CFM</t>
  </si>
  <si>
    <t>Air Handiling unit 1980 CFM</t>
  </si>
  <si>
    <t>Air Handiling unit 2765 CFM</t>
  </si>
  <si>
    <t>Air Handiling unit 3845CFM</t>
  </si>
  <si>
    <t>Air Handiling unit 2920 CFM</t>
  </si>
  <si>
    <t>Air Handiling unit 3480 CFM</t>
  </si>
  <si>
    <t>Energy Recovery Ventilator Unit</t>
  </si>
  <si>
    <t>Chilled Water Pump 139 GPM</t>
  </si>
  <si>
    <t>Heating Water pump 71 GPM</t>
  </si>
  <si>
    <t>Heating &amp; Ventilating Unit 8335 CFM</t>
  </si>
  <si>
    <t>Intake Hood Unit</t>
  </si>
  <si>
    <t xml:space="preserve">Condensing unit </t>
  </si>
  <si>
    <t>AC unit 800 CFM</t>
  </si>
  <si>
    <t>Thermostat</t>
  </si>
  <si>
    <t>Motorized damper</t>
  </si>
  <si>
    <t>Volume damper</t>
  </si>
  <si>
    <t>Exhaust Fan</t>
  </si>
  <si>
    <t>Exhaust Fan 200 CFM</t>
  </si>
  <si>
    <t>Exhaust Fan 350 CFM</t>
  </si>
  <si>
    <t>DUCT</t>
  </si>
  <si>
    <t>M-401</t>
  </si>
  <si>
    <t>222 COMMONWEALTH AVENUE</t>
  </si>
  <si>
    <t>BOSTON,MA, 02116</t>
  </si>
  <si>
    <t>Unit and dampers</t>
  </si>
  <si>
    <t>Supply devices</t>
  </si>
  <si>
    <t>Return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</si>
</sst>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  <numFmt numFmtId="169" formatCode="_(* #,##0.00_);_(* \(#,##0.00\);_(* &quot;-&quot;_);_(@_)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0" fontId="0" fillId="0" borderId="0" xfId="0"/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1" fontId="25" fillId="25" borderId="22" xfId="38" applyNumberFormat="1" applyFont="1" applyFill="1" applyBorder="1" applyAlignment="1">
      <alignment horizontal="center" vertical="center"/>
    </xf>
    <xf numFmtId="0" fontId="30" fillId="20" borderId="13" xfId="39" applyFont="1" applyBorder="1" applyAlignment="1">
      <alignment horizontal="center" vertical="center"/>
    </xf>
    <xf numFmtId="9" fontId="25" fillId="0" borderId="7" xfId="38" applyNumberFormat="1" applyFont="1" applyFill="1" applyBorder="1" applyAlignment="1">
      <alignment horizontal="right" vertical="center"/>
    </xf>
    <xf numFmtId="0" fontId="25" fillId="0" borderId="7" xfId="38" applyFont="1" applyFill="1" applyBorder="1" applyAlignment="1">
      <alignment horizontal="center" vertical="center"/>
    </xf>
    <xf numFmtId="1" fontId="25" fillId="25" borderId="27" xfId="38" applyNumberFormat="1" applyFont="1" applyFill="1" applyBorder="1" applyAlignment="1">
      <alignment horizontal="center" vertical="top" wrapText="1"/>
    </xf>
    <xf numFmtId="41" fontId="25" fillId="0" borderId="0" xfId="38" applyNumberFormat="1" applyFont="1" applyFill="1" applyBorder="1" applyAlignment="1">
      <alignment horizontal="right" vertical="top"/>
    </xf>
    <xf numFmtId="169" fontId="25" fillId="0" borderId="0" xfId="45" applyNumberFormat="1" applyFont="1" applyFill="1" applyAlignment="1">
      <alignment vertical="center"/>
    </xf>
    <xf numFmtId="0" fontId="26" fillId="24" borderId="7" xfId="38" applyFont="1" applyFill="1" applyBorder="1" applyAlignment="1">
      <alignment horizontal="justify" vertical="top" wrapText="1"/>
    </xf>
    <xf numFmtId="168" fontId="35" fillId="0" borderId="0" xfId="0" applyNumberFormat="1" applyFont="1" applyBorder="1" applyAlignment="1"/>
    <xf numFmtId="0" fontId="29" fillId="0" borderId="25" xfId="41" applyFont="1" applyFill="1" applyBorder="1" applyAlignment="1">
      <alignment horizontal="left" vertical="center"/>
    </xf>
    <xf numFmtId="0" fontId="29" fillId="0" borderId="26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3" xfId="41" applyFont="1" applyFill="1" applyBorder="1" applyAlignment="1">
      <alignment horizontal="left" vertical="center"/>
    </xf>
    <xf numFmtId="0" fontId="29" fillId="0" borderId="24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tabSelected="1" zoomScale="85" zoomScaleNormal="85" zoomScaleSheetLayoutView="40" workbookViewId="0">
      <pane ySplit="1" topLeftCell="A2" activePane="bottomLeft" state="frozen"/>
      <selection pane="bottomLeft" activeCell="A2" sqref="A2:N2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62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34</v>
      </c>
      <c r="J1" s="21" t="s">
        <v>43</v>
      </c>
      <c r="K1" s="21" t="s">
        <v>35</v>
      </c>
      <c r="L1" s="21" t="s">
        <v>42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98" t="s">
        <v>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104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95" t="s">
        <v>140</v>
      </c>
      <c r="E5" s="3"/>
      <c r="F5" s="29"/>
      <c r="G5" s="29"/>
      <c r="H5" s="23"/>
      <c r="L5" s="35" t="s">
        <v>17</v>
      </c>
      <c r="M5" s="36">
        <f>M119</f>
        <v>0</v>
      </c>
      <c r="N5" s="32"/>
    </row>
    <row r="6" spans="1:22" ht="20.25" x14ac:dyDescent="0.3">
      <c r="B6" s="24"/>
      <c r="C6" s="65" t="s">
        <v>22</v>
      </c>
      <c r="D6" s="95" t="s">
        <v>141</v>
      </c>
      <c r="E6" s="3"/>
      <c r="F6" s="29"/>
      <c r="G6" s="29"/>
      <c r="H6" s="23"/>
      <c r="L6" s="35" t="s">
        <v>18</v>
      </c>
      <c r="M6" s="36">
        <f>SUM(N120:N121)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M5+M6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34</v>
      </c>
      <c r="J9" s="21" t="s">
        <v>43</v>
      </c>
      <c r="K9" s="21" t="s">
        <v>35</v>
      </c>
      <c r="L9" s="21" t="s">
        <v>42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39</v>
      </c>
      <c r="D10" s="8" t="s">
        <v>11</v>
      </c>
      <c r="E10" s="62"/>
      <c r="F10" s="37"/>
      <c r="G10" s="37"/>
      <c r="H10" s="37"/>
      <c r="I10" s="37"/>
      <c r="J10" s="85"/>
      <c r="K10" s="37"/>
      <c r="L10" s="85"/>
      <c r="M10" s="37"/>
      <c r="N10" s="38">
        <f>SUM(M11:M20)</f>
        <v>0</v>
      </c>
      <c r="O10" s="11" t="s">
        <v>10</v>
      </c>
    </row>
    <row r="11" spans="1:22" s="12" customFormat="1" x14ac:dyDescent="0.2">
      <c r="A11" s="70"/>
      <c r="B11" s="26"/>
      <c r="C11" s="13"/>
      <c r="D11" s="14"/>
      <c r="E11" s="61"/>
      <c r="F11" s="39"/>
      <c r="G11" s="40"/>
      <c r="H11" s="41"/>
      <c r="I11" s="42"/>
      <c r="J11" s="74"/>
      <c r="K11" s="42"/>
      <c r="L11" s="74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9" si="0">E12*(1+F12)</f>
        <v>1</v>
      </c>
      <c r="H12" s="41" t="s">
        <v>37</v>
      </c>
      <c r="I12" s="45" t="s">
        <v>33</v>
      </c>
      <c r="J12" s="77"/>
      <c r="K12" s="42"/>
      <c r="L12" s="74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37</v>
      </c>
      <c r="I13" s="77" t="s">
        <v>33</v>
      </c>
      <c r="J13" s="77"/>
      <c r="K13" s="42"/>
      <c r="L13" s="74"/>
      <c r="M13" s="75" t="str">
        <f t="shared" ref="M13:M19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37</v>
      </c>
      <c r="I14" s="77" t="s">
        <v>33</v>
      </c>
      <c r="J14" s="77"/>
      <c r="K14" s="42"/>
      <c r="L14" s="74"/>
      <c r="M14" s="75" t="str">
        <f t="shared" si="1"/>
        <v>-</v>
      </c>
      <c r="N14" s="44"/>
      <c r="O14" s="11"/>
    </row>
    <row r="15" spans="1:22" s="12" customFormat="1" x14ac:dyDescent="0.2">
      <c r="A15" s="26">
        <f>IF(H15&lt;&gt;"",1+MAX($A$10:A14),"")</f>
        <v>4</v>
      </c>
      <c r="B15" s="26"/>
      <c r="C15" s="13"/>
      <c r="D15" s="14" t="s">
        <v>28</v>
      </c>
      <c r="E15" s="61">
        <v>1</v>
      </c>
      <c r="F15" s="39">
        <v>0</v>
      </c>
      <c r="G15" s="40">
        <f t="shared" si="0"/>
        <v>1</v>
      </c>
      <c r="H15" s="41" t="s">
        <v>37</v>
      </c>
      <c r="I15" s="45" t="s">
        <v>33</v>
      </c>
      <c r="J15" s="77"/>
      <c r="K15" s="42"/>
      <c r="L15" s="74"/>
      <c r="M15" s="75" t="str">
        <f t="shared" si="1"/>
        <v>-</v>
      </c>
      <c r="N15" s="44"/>
      <c r="O15" s="11"/>
    </row>
    <row r="16" spans="1:22" s="12" customFormat="1" x14ac:dyDescent="0.2">
      <c r="A16" s="26">
        <f>IF(H16&lt;&gt;"",1+MAX($A$10:A15),"")</f>
        <v>5</v>
      </c>
      <c r="B16" s="26"/>
      <c r="C16" s="13"/>
      <c r="D16" s="14" t="s">
        <v>29</v>
      </c>
      <c r="E16" s="61">
        <v>1</v>
      </c>
      <c r="F16" s="39">
        <v>0</v>
      </c>
      <c r="G16" s="40">
        <f t="shared" si="0"/>
        <v>1</v>
      </c>
      <c r="H16" s="41" t="s">
        <v>37</v>
      </c>
      <c r="I16" s="45" t="s">
        <v>33</v>
      </c>
      <c r="J16" s="77"/>
      <c r="K16" s="42"/>
      <c r="L16" s="74"/>
      <c r="M16" s="75" t="str">
        <f t="shared" si="1"/>
        <v>-</v>
      </c>
      <c r="N16" s="44"/>
      <c r="O16" s="11"/>
    </row>
    <row r="17" spans="1:15" s="12" customFormat="1" x14ac:dyDescent="0.2">
      <c r="A17" s="26">
        <f>IF(H17&lt;&gt;"",1+MAX($A$10:A16),"")</f>
        <v>6</v>
      </c>
      <c r="B17" s="26"/>
      <c r="C17" s="13"/>
      <c r="D17" s="14" t="s">
        <v>30</v>
      </c>
      <c r="E17" s="61">
        <v>1</v>
      </c>
      <c r="F17" s="39">
        <v>0</v>
      </c>
      <c r="G17" s="40">
        <f t="shared" si="0"/>
        <v>1</v>
      </c>
      <c r="H17" s="41" t="s">
        <v>37</v>
      </c>
      <c r="I17" s="45" t="s">
        <v>33</v>
      </c>
      <c r="J17" s="77"/>
      <c r="K17" s="42"/>
      <c r="L17" s="74"/>
      <c r="M17" s="75" t="str">
        <f t="shared" si="1"/>
        <v>-</v>
      </c>
      <c r="N17" s="44"/>
      <c r="O17" s="11"/>
    </row>
    <row r="18" spans="1:15" s="12" customFormat="1" x14ac:dyDescent="0.2">
      <c r="A18" s="26">
        <f>IF(H18&lt;&gt;"",1+MAX($A$10:A17),"")</f>
        <v>7</v>
      </c>
      <c r="B18" s="26"/>
      <c r="C18" s="13"/>
      <c r="D18" s="14" t="s">
        <v>31</v>
      </c>
      <c r="E18" s="61">
        <v>1</v>
      </c>
      <c r="F18" s="39">
        <v>0</v>
      </c>
      <c r="G18" s="40">
        <f t="shared" si="0"/>
        <v>1</v>
      </c>
      <c r="H18" s="41" t="s">
        <v>37</v>
      </c>
      <c r="I18" s="45" t="s">
        <v>33</v>
      </c>
      <c r="J18" s="77"/>
      <c r="K18" s="42"/>
      <c r="L18" s="74"/>
      <c r="M18" s="75" t="str">
        <f t="shared" si="1"/>
        <v>-</v>
      </c>
      <c r="N18" s="44"/>
      <c r="O18" s="11"/>
    </row>
    <row r="19" spans="1:15" s="12" customFormat="1" x14ac:dyDescent="0.2">
      <c r="A19" s="26">
        <f>IF(H19&lt;&gt;"",1+MAX($A$10:A18),"")</f>
        <v>8</v>
      </c>
      <c r="B19" s="26"/>
      <c r="C19" s="13"/>
      <c r="D19" s="14" t="s">
        <v>32</v>
      </c>
      <c r="E19" s="61">
        <v>1</v>
      </c>
      <c r="F19" s="39">
        <v>0</v>
      </c>
      <c r="G19" s="40">
        <f t="shared" si="0"/>
        <v>1</v>
      </c>
      <c r="H19" s="41" t="s">
        <v>37</v>
      </c>
      <c r="I19" s="45" t="s">
        <v>33</v>
      </c>
      <c r="J19" s="77"/>
      <c r="K19" s="42"/>
      <c r="L19" s="74"/>
      <c r="M19" s="75" t="str">
        <f t="shared" si="1"/>
        <v>-</v>
      </c>
      <c r="N19" s="44"/>
      <c r="O19" s="11"/>
    </row>
    <row r="20" spans="1:15" s="84" customFormat="1" x14ac:dyDescent="0.2">
      <c r="A20" s="70" t="str">
        <f>IF(H20&lt;&gt;"",1+MAX($A$10:A19),"")</f>
        <v/>
      </c>
      <c r="B20" s="70"/>
      <c r="C20" s="68"/>
      <c r="D20" s="69"/>
      <c r="E20" s="78"/>
      <c r="F20" s="71"/>
      <c r="G20" s="72"/>
      <c r="H20" s="73"/>
      <c r="I20" s="77"/>
      <c r="J20" s="77"/>
      <c r="K20" s="74"/>
      <c r="L20" s="74"/>
      <c r="M20" s="75"/>
      <c r="N20" s="76"/>
      <c r="O20" s="83"/>
    </row>
    <row r="21" spans="1:15" s="84" customFormat="1" x14ac:dyDescent="0.2">
      <c r="A21" s="88" t="str">
        <f>IF(H21&lt;&gt;"",1+MAX($A$10:A20),"")</f>
        <v/>
      </c>
      <c r="B21" s="88"/>
      <c r="C21" s="81" t="s">
        <v>40</v>
      </c>
      <c r="D21" s="82" t="s">
        <v>41</v>
      </c>
      <c r="E21" s="79"/>
      <c r="F21" s="85"/>
      <c r="G21" s="85"/>
      <c r="H21" s="85"/>
      <c r="I21" s="85"/>
      <c r="J21" s="85"/>
      <c r="K21" s="85"/>
      <c r="L21" s="85"/>
      <c r="M21" s="85"/>
      <c r="N21" s="86">
        <f>SUM(M22:M118)</f>
        <v>0</v>
      </c>
      <c r="O21" s="93"/>
    </row>
    <row r="22" spans="1:15" s="84" customFormat="1" x14ac:dyDescent="0.2">
      <c r="A22" s="70"/>
      <c r="B22" s="91"/>
      <c r="C22" s="1"/>
      <c r="D22" s="94" t="s">
        <v>138</v>
      </c>
      <c r="E22" s="78"/>
      <c r="F22" s="89"/>
      <c r="G22" s="72"/>
      <c r="H22" s="90"/>
      <c r="I22" s="77"/>
      <c r="J22" s="77"/>
      <c r="K22" s="74"/>
      <c r="L22" s="74"/>
      <c r="M22" s="75"/>
      <c r="N22" s="76"/>
      <c r="O22" s="93"/>
    </row>
    <row r="23" spans="1:15" s="84" customFormat="1" x14ac:dyDescent="0.2">
      <c r="A23" s="70">
        <f>IF(H23&lt;&gt;"",1+MAX($A$10:A22),"")</f>
        <v>9</v>
      </c>
      <c r="B23" s="87" t="s">
        <v>139</v>
      </c>
      <c r="C23" s="68"/>
      <c r="D23" s="69" t="s">
        <v>46</v>
      </c>
      <c r="E23" s="78">
        <v>98.11</v>
      </c>
      <c r="F23" s="89">
        <v>0.05</v>
      </c>
      <c r="G23" s="72">
        <f>CEILING(E23*(1+F23),1)</f>
        <v>104</v>
      </c>
      <c r="H23" s="90" t="s">
        <v>38</v>
      </c>
      <c r="I23" s="77"/>
      <c r="J23" s="77">
        <f t="shared" ref="J23" si="2">I23*G23</f>
        <v>0</v>
      </c>
      <c r="K23" s="74"/>
      <c r="L23" s="74">
        <f t="shared" ref="L23" si="3">K23*G23</f>
        <v>0</v>
      </c>
      <c r="M23" s="75">
        <f t="shared" ref="M23" si="4">(I23+K23)*G23</f>
        <v>0</v>
      </c>
      <c r="N23" s="76"/>
      <c r="O23" s="93"/>
    </row>
    <row r="24" spans="1:15" s="84" customFormat="1" x14ac:dyDescent="0.2">
      <c r="A24" s="70">
        <f>IF(H24&lt;&gt;"",1+MAX($A$10:A23),"")</f>
        <v>10</v>
      </c>
      <c r="B24" s="87" t="s">
        <v>139</v>
      </c>
      <c r="C24" s="68"/>
      <c r="D24" s="69" t="s">
        <v>47</v>
      </c>
      <c r="E24" s="78">
        <v>11.29</v>
      </c>
      <c r="F24" s="89">
        <v>0.05</v>
      </c>
      <c r="G24" s="72">
        <f t="shared" ref="G24:G62" si="5">CEILING(E24*(1+F24),1)</f>
        <v>12</v>
      </c>
      <c r="H24" s="90" t="s">
        <v>38</v>
      </c>
      <c r="I24" s="77"/>
      <c r="J24" s="77">
        <f t="shared" ref="J24:J62" si="6">I24*G24</f>
        <v>0</v>
      </c>
      <c r="K24" s="74"/>
      <c r="L24" s="74">
        <f t="shared" ref="L24:L62" si="7">K24*G24</f>
        <v>0</v>
      </c>
      <c r="M24" s="75">
        <f t="shared" ref="M24:M62" si="8">(I24+K24)*G24</f>
        <v>0</v>
      </c>
      <c r="N24" s="76"/>
      <c r="O24" s="93"/>
    </row>
    <row r="25" spans="1:15" s="84" customFormat="1" x14ac:dyDescent="0.2">
      <c r="A25" s="70">
        <f>IF(H25&lt;&gt;"",1+MAX($A$10:A24),"")</f>
        <v>11</v>
      </c>
      <c r="B25" s="87" t="s">
        <v>139</v>
      </c>
      <c r="C25" s="68"/>
      <c r="D25" s="69" t="s">
        <v>48</v>
      </c>
      <c r="E25" s="78">
        <v>12.35</v>
      </c>
      <c r="F25" s="89">
        <v>0.05</v>
      </c>
      <c r="G25" s="72">
        <f t="shared" si="5"/>
        <v>13</v>
      </c>
      <c r="H25" s="90" t="s">
        <v>38</v>
      </c>
      <c r="I25" s="77"/>
      <c r="J25" s="77">
        <f t="shared" si="6"/>
        <v>0</v>
      </c>
      <c r="K25" s="74"/>
      <c r="L25" s="74">
        <f t="shared" si="7"/>
        <v>0</v>
      </c>
      <c r="M25" s="75">
        <f t="shared" si="8"/>
        <v>0</v>
      </c>
      <c r="N25" s="76"/>
      <c r="O25" s="93"/>
    </row>
    <row r="26" spans="1:15" s="84" customFormat="1" x14ac:dyDescent="0.2">
      <c r="A26" s="70">
        <f>IF(H26&lt;&gt;"",1+MAX($A$10:A25),"")</f>
        <v>12</v>
      </c>
      <c r="B26" s="87" t="s">
        <v>139</v>
      </c>
      <c r="C26" s="68"/>
      <c r="D26" s="69" t="s">
        <v>49</v>
      </c>
      <c r="E26" s="78">
        <v>140</v>
      </c>
      <c r="F26" s="89">
        <v>0.05</v>
      </c>
      <c r="G26" s="72">
        <f t="shared" si="5"/>
        <v>147</v>
      </c>
      <c r="H26" s="90" t="s">
        <v>38</v>
      </c>
      <c r="I26" s="77"/>
      <c r="J26" s="77">
        <f t="shared" si="6"/>
        <v>0</v>
      </c>
      <c r="K26" s="74"/>
      <c r="L26" s="74">
        <f t="shared" si="7"/>
        <v>0</v>
      </c>
      <c r="M26" s="75">
        <f t="shared" si="8"/>
        <v>0</v>
      </c>
      <c r="N26" s="76"/>
      <c r="O26" s="93"/>
    </row>
    <row r="27" spans="1:15" s="84" customFormat="1" x14ac:dyDescent="0.2">
      <c r="A27" s="70">
        <f>IF(H27&lt;&gt;"",1+MAX($A$10:A26),"")</f>
        <v>13</v>
      </c>
      <c r="B27" s="87" t="s">
        <v>139</v>
      </c>
      <c r="C27" s="68"/>
      <c r="D27" s="69" t="s">
        <v>50</v>
      </c>
      <c r="E27" s="78">
        <v>34.26</v>
      </c>
      <c r="F27" s="89">
        <v>0.05</v>
      </c>
      <c r="G27" s="72">
        <f t="shared" si="5"/>
        <v>36</v>
      </c>
      <c r="H27" s="90" t="s">
        <v>38</v>
      </c>
      <c r="I27" s="77"/>
      <c r="J27" s="77">
        <f t="shared" si="6"/>
        <v>0</v>
      </c>
      <c r="K27" s="74"/>
      <c r="L27" s="74">
        <f t="shared" si="7"/>
        <v>0</v>
      </c>
      <c r="M27" s="75">
        <f t="shared" si="8"/>
        <v>0</v>
      </c>
      <c r="N27" s="76"/>
      <c r="O27" s="83"/>
    </row>
    <row r="28" spans="1:15" s="84" customFormat="1" x14ac:dyDescent="0.2">
      <c r="A28" s="70">
        <f>IF(H28&lt;&gt;"",1+MAX($A$10:A27),"")</f>
        <v>14</v>
      </c>
      <c r="B28" s="87" t="s">
        <v>139</v>
      </c>
      <c r="C28" s="68"/>
      <c r="D28" s="69" t="s">
        <v>51</v>
      </c>
      <c r="E28" s="80">
        <v>28.94</v>
      </c>
      <c r="F28" s="89">
        <v>0.05</v>
      </c>
      <c r="G28" s="72">
        <f t="shared" si="5"/>
        <v>31</v>
      </c>
      <c r="H28" s="90" t="s">
        <v>38</v>
      </c>
      <c r="I28" s="77"/>
      <c r="J28" s="77">
        <f t="shared" si="6"/>
        <v>0</v>
      </c>
      <c r="K28" s="74"/>
      <c r="L28" s="74">
        <f t="shared" si="7"/>
        <v>0</v>
      </c>
      <c r="M28" s="75">
        <f t="shared" si="8"/>
        <v>0</v>
      </c>
      <c r="N28" s="76"/>
      <c r="O28" s="83"/>
    </row>
    <row r="29" spans="1:15" s="84" customFormat="1" x14ac:dyDescent="0.2">
      <c r="A29" s="70">
        <f>IF(H29&lt;&gt;"",1+MAX($A$10:A28),"")</f>
        <v>15</v>
      </c>
      <c r="B29" s="87" t="s">
        <v>139</v>
      </c>
      <c r="C29" s="68"/>
      <c r="D29" s="69" t="s">
        <v>52</v>
      </c>
      <c r="E29" s="92">
        <v>279.66000000000003</v>
      </c>
      <c r="F29" s="89">
        <v>0.05</v>
      </c>
      <c r="G29" s="72">
        <f t="shared" si="5"/>
        <v>294</v>
      </c>
      <c r="H29" s="90" t="s">
        <v>38</v>
      </c>
      <c r="I29" s="77"/>
      <c r="J29" s="77">
        <f t="shared" si="6"/>
        <v>0</v>
      </c>
      <c r="K29" s="74"/>
      <c r="L29" s="74">
        <f t="shared" si="7"/>
        <v>0</v>
      </c>
      <c r="M29" s="75">
        <f t="shared" si="8"/>
        <v>0</v>
      </c>
      <c r="N29" s="76"/>
      <c r="O29" s="83"/>
    </row>
    <row r="30" spans="1:15" s="84" customFormat="1" ht="15.75" customHeight="1" x14ac:dyDescent="0.2">
      <c r="A30" s="70">
        <f>IF(H30&lt;&gt;"",1+MAX($A$10:A29),"")</f>
        <v>16</v>
      </c>
      <c r="B30" s="87" t="s">
        <v>139</v>
      </c>
      <c r="C30" s="68"/>
      <c r="D30" s="69" t="s">
        <v>53</v>
      </c>
      <c r="E30" s="78">
        <v>15</v>
      </c>
      <c r="F30" s="89">
        <v>0.05</v>
      </c>
      <c r="G30" s="72">
        <f t="shared" si="5"/>
        <v>16</v>
      </c>
      <c r="H30" s="90" t="s">
        <v>38</v>
      </c>
      <c r="I30" s="77"/>
      <c r="J30" s="77">
        <f t="shared" si="6"/>
        <v>0</v>
      </c>
      <c r="K30" s="74"/>
      <c r="L30" s="74">
        <f t="shared" si="7"/>
        <v>0</v>
      </c>
      <c r="M30" s="75">
        <f t="shared" si="8"/>
        <v>0</v>
      </c>
      <c r="N30" s="76"/>
      <c r="O30" s="83"/>
    </row>
    <row r="31" spans="1:15" s="84" customFormat="1" x14ac:dyDescent="0.2">
      <c r="A31" s="70">
        <f>IF(H31&lt;&gt;"",1+MAX($A$10:A30),"")</f>
        <v>17</v>
      </c>
      <c r="B31" s="87" t="s">
        <v>139</v>
      </c>
      <c r="C31" s="68"/>
      <c r="D31" s="69" t="s">
        <v>54</v>
      </c>
      <c r="E31" s="78">
        <v>116</v>
      </c>
      <c r="F31" s="89">
        <v>0.05</v>
      </c>
      <c r="G31" s="72">
        <f t="shared" si="5"/>
        <v>122</v>
      </c>
      <c r="H31" s="90" t="s">
        <v>38</v>
      </c>
      <c r="I31" s="77"/>
      <c r="J31" s="77">
        <f t="shared" si="6"/>
        <v>0</v>
      </c>
      <c r="K31" s="74"/>
      <c r="L31" s="74">
        <f t="shared" si="7"/>
        <v>0</v>
      </c>
      <c r="M31" s="75">
        <f t="shared" si="8"/>
        <v>0</v>
      </c>
      <c r="N31" s="76"/>
      <c r="O31" s="83"/>
    </row>
    <row r="32" spans="1:15" s="84" customFormat="1" x14ac:dyDescent="0.2">
      <c r="A32" s="70">
        <f>IF(H32&lt;&gt;"",1+MAX($A$10:A31),"")</f>
        <v>18</v>
      </c>
      <c r="B32" s="87" t="s">
        <v>139</v>
      </c>
      <c r="C32" s="68"/>
      <c r="D32" s="69" t="s">
        <v>55</v>
      </c>
      <c r="E32" s="78">
        <v>8.02</v>
      </c>
      <c r="F32" s="89">
        <v>0.05</v>
      </c>
      <c r="G32" s="72">
        <f t="shared" si="5"/>
        <v>9</v>
      </c>
      <c r="H32" s="90" t="s">
        <v>38</v>
      </c>
      <c r="I32" s="77"/>
      <c r="J32" s="77">
        <f t="shared" si="6"/>
        <v>0</v>
      </c>
      <c r="K32" s="74"/>
      <c r="L32" s="74">
        <f t="shared" si="7"/>
        <v>0</v>
      </c>
      <c r="M32" s="75">
        <f t="shared" si="8"/>
        <v>0</v>
      </c>
      <c r="N32" s="76"/>
      <c r="O32" s="83"/>
    </row>
    <row r="33" spans="1:15" s="84" customFormat="1" x14ac:dyDescent="0.2">
      <c r="A33" s="70">
        <f>IF(H33&lt;&gt;"",1+MAX($A$10:A32),"")</f>
        <v>19</v>
      </c>
      <c r="B33" s="87" t="s">
        <v>139</v>
      </c>
      <c r="C33" s="68"/>
      <c r="D33" s="69" t="s">
        <v>56</v>
      </c>
      <c r="E33" s="78">
        <v>130</v>
      </c>
      <c r="F33" s="89">
        <v>0.05</v>
      </c>
      <c r="G33" s="72">
        <f t="shared" si="5"/>
        <v>137</v>
      </c>
      <c r="H33" s="90" t="s">
        <v>38</v>
      </c>
      <c r="I33" s="77"/>
      <c r="J33" s="77">
        <f t="shared" si="6"/>
        <v>0</v>
      </c>
      <c r="K33" s="74"/>
      <c r="L33" s="74">
        <f t="shared" si="7"/>
        <v>0</v>
      </c>
      <c r="M33" s="75">
        <f t="shared" si="8"/>
        <v>0</v>
      </c>
      <c r="N33" s="76"/>
      <c r="O33" s="83"/>
    </row>
    <row r="34" spans="1:15" s="84" customFormat="1" x14ac:dyDescent="0.2">
      <c r="A34" s="70">
        <f>IF(H34&lt;&gt;"",1+MAX($A$10:A33),"")</f>
        <v>20</v>
      </c>
      <c r="B34" s="87" t="s">
        <v>139</v>
      </c>
      <c r="C34" s="68"/>
      <c r="D34" s="69" t="s">
        <v>57</v>
      </c>
      <c r="E34" s="78">
        <v>97.94</v>
      </c>
      <c r="F34" s="89">
        <v>0.05</v>
      </c>
      <c r="G34" s="72">
        <f t="shared" si="5"/>
        <v>103</v>
      </c>
      <c r="H34" s="90" t="s">
        <v>38</v>
      </c>
      <c r="I34" s="77"/>
      <c r="J34" s="77">
        <f t="shared" si="6"/>
        <v>0</v>
      </c>
      <c r="K34" s="74"/>
      <c r="L34" s="74">
        <f t="shared" si="7"/>
        <v>0</v>
      </c>
      <c r="M34" s="75">
        <f t="shared" si="8"/>
        <v>0</v>
      </c>
      <c r="N34" s="76"/>
      <c r="O34" s="83"/>
    </row>
    <row r="35" spans="1:15" s="84" customFormat="1" x14ac:dyDescent="0.2">
      <c r="A35" s="70">
        <f>IF(H35&lt;&gt;"",1+MAX($A$10:A34),"")</f>
        <v>21</v>
      </c>
      <c r="B35" s="87" t="s">
        <v>139</v>
      </c>
      <c r="C35" s="68"/>
      <c r="D35" s="69" t="s">
        <v>58</v>
      </c>
      <c r="E35" s="78">
        <v>210</v>
      </c>
      <c r="F35" s="89">
        <v>0.05</v>
      </c>
      <c r="G35" s="72">
        <f t="shared" si="5"/>
        <v>221</v>
      </c>
      <c r="H35" s="90" t="s">
        <v>38</v>
      </c>
      <c r="I35" s="77"/>
      <c r="J35" s="77">
        <f t="shared" si="6"/>
        <v>0</v>
      </c>
      <c r="K35" s="74"/>
      <c r="L35" s="74">
        <f t="shared" si="7"/>
        <v>0</v>
      </c>
      <c r="M35" s="75">
        <f t="shared" si="8"/>
        <v>0</v>
      </c>
      <c r="N35" s="76"/>
      <c r="O35" s="83"/>
    </row>
    <row r="36" spans="1:15" s="84" customFormat="1" x14ac:dyDescent="0.2">
      <c r="A36" s="70">
        <f>IF(H36&lt;&gt;"",1+MAX($A$10:A35),"")</f>
        <v>22</v>
      </c>
      <c r="B36" s="87" t="s">
        <v>139</v>
      </c>
      <c r="C36" s="68"/>
      <c r="D36" s="69" t="s">
        <v>59</v>
      </c>
      <c r="E36" s="78">
        <v>43</v>
      </c>
      <c r="F36" s="89">
        <v>0.05</v>
      </c>
      <c r="G36" s="72">
        <f t="shared" si="5"/>
        <v>46</v>
      </c>
      <c r="H36" s="90" t="s">
        <v>38</v>
      </c>
      <c r="I36" s="77"/>
      <c r="J36" s="77">
        <f t="shared" si="6"/>
        <v>0</v>
      </c>
      <c r="K36" s="74"/>
      <c r="L36" s="74">
        <f t="shared" si="7"/>
        <v>0</v>
      </c>
      <c r="M36" s="75">
        <f t="shared" si="8"/>
        <v>0</v>
      </c>
      <c r="N36" s="76"/>
      <c r="O36" s="83"/>
    </row>
    <row r="37" spans="1:15" s="84" customFormat="1" x14ac:dyDescent="0.2">
      <c r="A37" s="70">
        <f>IF(H37&lt;&gt;"",1+MAX($A$10:A36),"")</f>
        <v>23</v>
      </c>
      <c r="B37" s="87" t="s">
        <v>139</v>
      </c>
      <c r="C37" s="68"/>
      <c r="D37" s="69" t="s">
        <v>60</v>
      </c>
      <c r="E37" s="78">
        <v>25.06</v>
      </c>
      <c r="F37" s="89">
        <v>0.05</v>
      </c>
      <c r="G37" s="72">
        <f t="shared" si="5"/>
        <v>27</v>
      </c>
      <c r="H37" s="90" t="s">
        <v>38</v>
      </c>
      <c r="I37" s="77"/>
      <c r="J37" s="77">
        <f t="shared" si="6"/>
        <v>0</v>
      </c>
      <c r="K37" s="74"/>
      <c r="L37" s="74">
        <f t="shared" si="7"/>
        <v>0</v>
      </c>
      <c r="M37" s="75">
        <f t="shared" si="8"/>
        <v>0</v>
      </c>
      <c r="N37" s="76"/>
      <c r="O37" s="83"/>
    </row>
    <row r="38" spans="1:15" s="84" customFormat="1" x14ac:dyDescent="0.2">
      <c r="A38" s="70">
        <f>IF(H38&lt;&gt;"",1+MAX($A$10:A37),"")</f>
        <v>24</v>
      </c>
      <c r="B38" s="87" t="s">
        <v>139</v>
      </c>
      <c r="C38" s="68"/>
      <c r="D38" s="69" t="s">
        <v>61</v>
      </c>
      <c r="E38" s="78">
        <v>55</v>
      </c>
      <c r="F38" s="89">
        <v>0.05</v>
      </c>
      <c r="G38" s="72">
        <f t="shared" si="5"/>
        <v>58</v>
      </c>
      <c r="H38" s="90" t="s">
        <v>38</v>
      </c>
      <c r="I38" s="77"/>
      <c r="J38" s="77">
        <f t="shared" si="6"/>
        <v>0</v>
      </c>
      <c r="K38" s="74"/>
      <c r="L38" s="74">
        <f t="shared" si="7"/>
        <v>0</v>
      </c>
      <c r="M38" s="75">
        <f t="shared" si="8"/>
        <v>0</v>
      </c>
      <c r="N38" s="76"/>
      <c r="O38" s="83"/>
    </row>
    <row r="39" spans="1:15" s="84" customFormat="1" x14ac:dyDescent="0.2">
      <c r="A39" s="70">
        <f>IF(H39&lt;&gt;"",1+MAX($A$10:A38),"")</f>
        <v>25</v>
      </c>
      <c r="B39" s="87" t="s">
        <v>139</v>
      </c>
      <c r="C39" s="68"/>
      <c r="D39" s="69" t="s">
        <v>62</v>
      </c>
      <c r="E39" s="78">
        <v>20</v>
      </c>
      <c r="F39" s="89">
        <v>0.05</v>
      </c>
      <c r="G39" s="72">
        <f t="shared" si="5"/>
        <v>21</v>
      </c>
      <c r="H39" s="90" t="s">
        <v>38</v>
      </c>
      <c r="I39" s="77"/>
      <c r="J39" s="77">
        <f t="shared" si="6"/>
        <v>0</v>
      </c>
      <c r="K39" s="74"/>
      <c r="L39" s="74">
        <f t="shared" si="7"/>
        <v>0</v>
      </c>
      <c r="M39" s="75">
        <f t="shared" si="8"/>
        <v>0</v>
      </c>
      <c r="N39" s="76"/>
      <c r="O39" s="83"/>
    </row>
    <row r="40" spans="1:15" s="84" customFormat="1" x14ac:dyDescent="0.2">
      <c r="A40" s="70">
        <f>IF(H40&lt;&gt;"",1+MAX($A$10:A39),"")</f>
        <v>26</v>
      </c>
      <c r="B40" s="87" t="s">
        <v>139</v>
      </c>
      <c r="C40" s="68"/>
      <c r="D40" s="69" t="s">
        <v>63</v>
      </c>
      <c r="E40" s="78">
        <v>118</v>
      </c>
      <c r="F40" s="89">
        <v>0.05</v>
      </c>
      <c r="G40" s="72">
        <f t="shared" si="5"/>
        <v>124</v>
      </c>
      <c r="H40" s="90" t="s">
        <v>38</v>
      </c>
      <c r="I40" s="77"/>
      <c r="J40" s="77">
        <f t="shared" si="6"/>
        <v>0</v>
      </c>
      <c r="K40" s="74"/>
      <c r="L40" s="74">
        <f t="shared" si="7"/>
        <v>0</v>
      </c>
      <c r="M40" s="75">
        <f t="shared" si="8"/>
        <v>0</v>
      </c>
      <c r="N40" s="76"/>
      <c r="O40" s="83"/>
    </row>
    <row r="41" spans="1:15" s="84" customFormat="1" x14ac:dyDescent="0.2">
      <c r="A41" s="70">
        <f>IF(H41&lt;&gt;"",1+MAX($A$10:A40),"")</f>
        <v>27</v>
      </c>
      <c r="B41" s="87" t="s">
        <v>139</v>
      </c>
      <c r="C41" s="68"/>
      <c r="D41" s="69" t="s">
        <v>64</v>
      </c>
      <c r="E41" s="78">
        <v>30</v>
      </c>
      <c r="F41" s="89">
        <v>0.05</v>
      </c>
      <c r="G41" s="72">
        <f t="shared" si="5"/>
        <v>32</v>
      </c>
      <c r="H41" s="90" t="s">
        <v>38</v>
      </c>
      <c r="I41" s="77"/>
      <c r="J41" s="77">
        <f t="shared" si="6"/>
        <v>0</v>
      </c>
      <c r="K41" s="74"/>
      <c r="L41" s="74">
        <f t="shared" si="7"/>
        <v>0</v>
      </c>
      <c r="M41" s="75">
        <f t="shared" si="8"/>
        <v>0</v>
      </c>
      <c r="N41" s="76"/>
      <c r="O41" s="83"/>
    </row>
    <row r="42" spans="1:15" s="84" customFormat="1" x14ac:dyDescent="0.2">
      <c r="A42" s="70">
        <f>IF(H42&lt;&gt;"",1+MAX($A$10:A41),"")</f>
        <v>28</v>
      </c>
      <c r="B42" s="87" t="s">
        <v>139</v>
      </c>
      <c r="C42" s="68"/>
      <c r="D42" s="69" t="s">
        <v>65</v>
      </c>
      <c r="E42" s="78">
        <v>20</v>
      </c>
      <c r="F42" s="89">
        <v>0.05</v>
      </c>
      <c r="G42" s="72">
        <f t="shared" si="5"/>
        <v>21</v>
      </c>
      <c r="H42" s="90" t="s">
        <v>38</v>
      </c>
      <c r="I42" s="77"/>
      <c r="J42" s="77">
        <f t="shared" si="6"/>
        <v>0</v>
      </c>
      <c r="K42" s="74"/>
      <c r="L42" s="74">
        <f t="shared" si="7"/>
        <v>0</v>
      </c>
      <c r="M42" s="75">
        <f t="shared" si="8"/>
        <v>0</v>
      </c>
      <c r="N42" s="76"/>
      <c r="O42" s="83"/>
    </row>
    <row r="43" spans="1:15" s="84" customFormat="1" x14ac:dyDescent="0.2">
      <c r="A43" s="70">
        <f>IF(H43&lt;&gt;"",1+MAX($A$10:A42),"")</f>
        <v>29</v>
      </c>
      <c r="B43" s="87" t="s">
        <v>139</v>
      </c>
      <c r="C43" s="68"/>
      <c r="D43" s="69" t="s">
        <v>66</v>
      </c>
      <c r="E43" s="78">
        <v>22.44</v>
      </c>
      <c r="F43" s="89">
        <v>0.05</v>
      </c>
      <c r="G43" s="72">
        <f t="shared" si="5"/>
        <v>24</v>
      </c>
      <c r="H43" s="90" t="s">
        <v>38</v>
      </c>
      <c r="I43" s="77"/>
      <c r="J43" s="77">
        <f t="shared" si="6"/>
        <v>0</v>
      </c>
      <c r="K43" s="74"/>
      <c r="L43" s="74">
        <f t="shared" si="7"/>
        <v>0</v>
      </c>
      <c r="M43" s="75">
        <f t="shared" si="8"/>
        <v>0</v>
      </c>
      <c r="N43" s="76"/>
      <c r="O43" s="83"/>
    </row>
    <row r="44" spans="1:15" s="84" customFormat="1" x14ac:dyDescent="0.2">
      <c r="A44" s="70">
        <f>IF(H44&lt;&gt;"",1+MAX($A$10:A43),"")</f>
        <v>30</v>
      </c>
      <c r="B44" s="87" t="s">
        <v>139</v>
      </c>
      <c r="C44" s="68"/>
      <c r="D44" s="69" t="s">
        <v>67</v>
      </c>
      <c r="E44" s="78">
        <v>1.96</v>
      </c>
      <c r="F44" s="89">
        <v>0.05</v>
      </c>
      <c r="G44" s="72">
        <f t="shared" si="5"/>
        <v>3</v>
      </c>
      <c r="H44" s="90" t="s">
        <v>38</v>
      </c>
      <c r="I44" s="77"/>
      <c r="J44" s="77">
        <f t="shared" si="6"/>
        <v>0</v>
      </c>
      <c r="K44" s="74"/>
      <c r="L44" s="74">
        <f t="shared" si="7"/>
        <v>0</v>
      </c>
      <c r="M44" s="75">
        <f t="shared" si="8"/>
        <v>0</v>
      </c>
      <c r="N44" s="76"/>
      <c r="O44" s="83"/>
    </row>
    <row r="45" spans="1:15" s="84" customFormat="1" x14ac:dyDescent="0.2">
      <c r="A45" s="70">
        <f>IF(H45&lt;&gt;"",1+MAX($A$10:A44),"")</f>
        <v>31</v>
      </c>
      <c r="B45" s="87" t="s">
        <v>139</v>
      </c>
      <c r="C45" s="68"/>
      <c r="D45" s="69" t="s">
        <v>68</v>
      </c>
      <c r="E45" s="78">
        <v>20</v>
      </c>
      <c r="F45" s="89">
        <v>0.05</v>
      </c>
      <c r="G45" s="72">
        <f t="shared" si="5"/>
        <v>21</v>
      </c>
      <c r="H45" s="90" t="s">
        <v>38</v>
      </c>
      <c r="I45" s="77"/>
      <c r="J45" s="77">
        <f t="shared" si="6"/>
        <v>0</v>
      </c>
      <c r="K45" s="74"/>
      <c r="L45" s="74">
        <f t="shared" si="7"/>
        <v>0</v>
      </c>
      <c r="M45" s="75">
        <f t="shared" si="8"/>
        <v>0</v>
      </c>
      <c r="N45" s="76"/>
      <c r="O45" s="83"/>
    </row>
    <row r="46" spans="1:15" s="84" customFormat="1" x14ac:dyDescent="0.2">
      <c r="A46" s="70">
        <f>IF(H46&lt;&gt;"",1+MAX($A$10:A45),"")</f>
        <v>32</v>
      </c>
      <c r="B46" s="87" t="s">
        <v>139</v>
      </c>
      <c r="C46" s="68"/>
      <c r="D46" s="69" t="s">
        <v>69</v>
      </c>
      <c r="E46" s="78">
        <v>5.0999999999999996</v>
      </c>
      <c r="F46" s="89">
        <v>0.05</v>
      </c>
      <c r="G46" s="72">
        <f t="shared" si="5"/>
        <v>6</v>
      </c>
      <c r="H46" s="90" t="s">
        <v>38</v>
      </c>
      <c r="I46" s="77"/>
      <c r="J46" s="77">
        <f t="shared" si="6"/>
        <v>0</v>
      </c>
      <c r="K46" s="74"/>
      <c r="L46" s="74">
        <f t="shared" si="7"/>
        <v>0</v>
      </c>
      <c r="M46" s="75">
        <f t="shared" si="8"/>
        <v>0</v>
      </c>
      <c r="N46" s="76"/>
      <c r="O46" s="83"/>
    </row>
    <row r="47" spans="1:15" s="84" customFormat="1" x14ac:dyDescent="0.2">
      <c r="A47" s="70">
        <f>IF(H47&lt;&gt;"",1+MAX($A$10:A46),"")</f>
        <v>33</v>
      </c>
      <c r="B47" s="87" t="s">
        <v>139</v>
      </c>
      <c r="C47" s="68"/>
      <c r="D47" s="69" t="s">
        <v>70</v>
      </c>
      <c r="E47" s="78">
        <v>6.18</v>
      </c>
      <c r="F47" s="89">
        <v>0.05</v>
      </c>
      <c r="G47" s="72">
        <f t="shared" si="5"/>
        <v>7</v>
      </c>
      <c r="H47" s="90" t="s">
        <v>38</v>
      </c>
      <c r="I47" s="77"/>
      <c r="J47" s="77">
        <f t="shared" si="6"/>
        <v>0</v>
      </c>
      <c r="K47" s="74"/>
      <c r="L47" s="74">
        <f t="shared" si="7"/>
        <v>0</v>
      </c>
      <c r="M47" s="75">
        <f t="shared" si="8"/>
        <v>0</v>
      </c>
      <c r="N47" s="76"/>
      <c r="O47" s="83"/>
    </row>
    <row r="48" spans="1:15" s="84" customFormat="1" x14ac:dyDescent="0.2">
      <c r="A48" s="70">
        <f>IF(H48&lt;&gt;"",1+MAX($A$10:A47),"")</f>
        <v>34</v>
      </c>
      <c r="B48" s="87" t="s">
        <v>139</v>
      </c>
      <c r="C48" s="68"/>
      <c r="D48" s="69" t="s">
        <v>71</v>
      </c>
      <c r="E48" s="78">
        <v>19.3</v>
      </c>
      <c r="F48" s="89">
        <v>0.05</v>
      </c>
      <c r="G48" s="72">
        <f t="shared" si="5"/>
        <v>21</v>
      </c>
      <c r="H48" s="90" t="s">
        <v>38</v>
      </c>
      <c r="I48" s="77"/>
      <c r="J48" s="77">
        <f t="shared" si="6"/>
        <v>0</v>
      </c>
      <c r="K48" s="74"/>
      <c r="L48" s="74">
        <f t="shared" si="7"/>
        <v>0</v>
      </c>
      <c r="M48" s="75">
        <f t="shared" si="8"/>
        <v>0</v>
      </c>
      <c r="N48" s="76"/>
      <c r="O48" s="83"/>
    </row>
    <row r="49" spans="1:15" s="84" customFormat="1" x14ac:dyDescent="0.2">
      <c r="A49" s="70">
        <f>IF(H49&lt;&gt;"",1+MAX($A$10:A48),"")</f>
        <v>35</v>
      </c>
      <c r="B49" s="87" t="s">
        <v>139</v>
      </c>
      <c r="C49" s="68"/>
      <c r="D49" s="69" t="s">
        <v>72</v>
      </c>
      <c r="E49" s="78">
        <v>39.479999999999997</v>
      </c>
      <c r="F49" s="89">
        <v>0.05</v>
      </c>
      <c r="G49" s="72">
        <f t="shared" si="5"/>
        <v>42</v>
      </c>
      <c r="H49" s="90" t="s">
        <v>38</v>
      </c>
      <c r="I49" s="77"/>
      <c r="J49" s="77">
        <f t="shared" si="6"/>
        <v>0</v>
      </c>
      <c r="K49" s="74"/>
      <c r="L49" s="74">
        <f t="shared" si="7"/>
        <v>0</v>
      </c>
      <c r="M49" s="75">
        <f t="shared" si="8"/>
        <v>0</v>
      </c>
      <c r="N49" s="76"/>
      <c r="O49" s="83"/>
    </row>
    <row r="50" spans="1:15" s="84" customFormat="1" x14ac:dyDescent="0.2">
      <c r="A50" s="70">
        <f>IF(H50&lt;&gt;"",1+MAX($A$10:A49),"")</f>
        <v>36</v>
      </c>
      <c r="B50" s="87" t="s">
        <v>139</v>
      </c>
      <c r="C50" s="68"/>
      <c r="D50" s="69" t="s">
        <v>73</v>
      </c>
      <c r="E50" s="78">
        <v>10.43</v>
      </c>
      <c r="F50" s="89">
        <v>0.05</v>
      </c>
      <c r="G50" s="72">
        <f t="shared" si="5"/>
        <v>11</v>
      </c>
      <c r="H50" s="90" t="s">
        <v>38</v>
      </c>
      <c r="I50" s="77"/>
      <c r="J50" s="77">
        <f t="shared" si="6"/>
        <v>0</v>
      </c>
      <c r="K50" s="74"/>
      <c r="L50" s="74">
        <f t="shared" si="7"/>
        <v>0</v>
      </c>
      <c r="M50" s="75">
        <f t="shared" si="8"/>
        <v>0</v>
      </c>
      <c r="N50" s="76"/>
      <c r="O50" s="83"/>
    </row>
    <row r="51" spans="1:15" s="84" customFormat="1" x14ac:dyDescent="0.2">
      <c r="A51" s="70">
        <f>IF(H51&lt;&gt;"",1+MAX($A$10:A50),"")</f>
        <v>37</v>
      </c>
      <c r="B51" s="87" t="s">
        <v>139</v>
      </c>
      <c r="C51" s="68"/>
      <c r="D51" s="69" t="s">
        <v>74</v>
      </c>
      <c r="E51" s="78">
        <v>63</v>
      </c>
      <c r="F51" s="89">
        <v>0.05</v>
      </c>
      <c r="G51" s="72">
        <f t="shared" si="5"/>
        <v>67</v>
      </c>
      <c r="H51" s="90" t="s">
        <v>38</v>
      </c>
      <c r="I51" s="77"/>
      <c r="J51" s="77">
        <f t="shared" si="6"/>
        <v>0</v>
      </c>
      <c r="K51" s="74"/>
      <c r="L51" s="74">
        <f t="shared" si="7"/>
        <v>0</v>
      </c>
      <c r="M51" s="75">
        <f t="shared" si="8"/>
        <v>0</v>
      </c>
      <c r="N51" s="76"/>
      <c r="O51" s="83"/>
    </row>
    <row r="52" spans="1:15" s="84" customFormat="1" x14ac:dyDescent="0.2">
      <c r="A52" s="70">
        <f>IF(H52&lt;&gt;"",1+MAX($A$10:A51),"")</f>
        <v>38</v>
      </c>
      <c r="B52" s="87" t="s">
        <v>139</v>
      </c>
      <c r="C52" s="68"/>
      <c r="D52" s="69" t="s">
        <v>75</v>
      </c>
      <c r="E52" s="78">
        <v>20</v>
      </c>
      <c r="F52" s="89">
        <v>0.05</v>
      </c>
      <c r="G52" s="72">
        <f t="shared" si="5"/>
        <v>21</v>
      </c>
      <c r="H52" s="90" t="s">
        <v>38</v>
      </c>
      <c r="I52" s="77"/>
      <c r="J52" s="77">
        <f t="shared" si="6"/>
        <v>0</v>
      </c>
      <c r="K52" s="74"/>
      <c r="L52" s="74">
        <f t="shared" si="7"/>
        <v>0</v>
      </c>
      <c r="M52" s="75">
        <f t="shared" si="8"/>
        <v>0</v>
      </c>
      <c r="N52" s="76"/>
      <c r="O52" s="83"/>
    </row>
    <row r="53" spans="1:15" s="84" customFormat="1" x14ac:dyDescent="0.2">
      <c r="A53" s="70">
        <f>IF(H53&lt;&gt;"",1+MAX($A$10:A52),"")</f>
        <v>39</v>
      </c>
      <c r="B53" s="87" t="s">
        <v>139</v>
      </c>
      <c r="C53" s="68"/>
      <c r="D53" s="69" t="s">
        <v>76</v>
      </c>
      <c r="E53" s="78">
        <v>11.79</v>
      </c>
      <c r="F53" s="89">
        <v>0.05</v>
      </c>
      <c r="G53" s="72">
        <f t="shared" si="5"/>
        <v>13</v>
      </c>
      <c r="H53" s="90" t="s">
        <v>38</v>
      </c>
      <c r="I53" s="77"/>
      <c r="J53" s="77">
        <f t="shared" si="6"/>
        <v>0</v>
      </c>
      <c r="K53" s="74"/>
      <c r="L53" s="74">
        <f t="shared" si="7"/>
        <v>0</v>
      </c>
      <c r="M53" s="75">
        <f t="shared" si="8"/>
        <v>0</v>
      </c>
      <c r="N53" s="76"/>
      <c r="O53" s="83"/>
    </row>
    <row r="54" spans="1:15" s="84" customFormat="1" x14ac:dyDescent="0.2">
      <c r="A54" s="70">
        <f>IF(H54&lt;&gt;"",1+MAX($A$10:A53),"")</f>
        <v>40</v>
      </c>
      <c r="B54" s="87" t="s">
        <v>139</v>
      </c>
      <c r="C54" s="68"/>
      <c r="D54" s="69" t="s">
        <v>77</v>
      </c>
      <c r="E54" s="78">
        <v>21</v>
      </c>
      <c r="F54" s="89">
        <v>0.05</v>
      </c>
      <c r="G54" s="72">
        <f t="shared" si="5"/>
        <v>23</v>
      </c>
      <c r="H54" s="90" t="s">
        <v>38</v>
      </c>
      <c r="I54" s="77"/>
      <c r="J54" s="77">
        <f t="shared" si="6"/>
        <v>0</v>
      </c>
      <c r="K54" s="74"/>
      <c r="L54" s="74">
        <f t="shared" si="7"/>
        <v>0</v>
      </c>
      <c r="M54" s="75">
        <f t="shared" si="8"/>
        <v>0</v>
      </c>
      <c r="N54" s="76"/>
      <c r="O54" s="83"/>
    </row>
    <row r="55" spans="1:15" s="84" customFormat="1" x14ac:dyDescent="0.2">
      <c r="A55" s="70">
        <f>IF(H55&lt;&gt;"",1+MAX($A$10:A54),"")</f>
        <v>41</v>
      </c>
      <c r="B55" s="87" t="s">
        <v>139</v>
      </c>
      <c r="C55" s="68"/>
      <c r="D55" s="69" t="s">
        <v>78</v>
      </c>
      <c r="E55" s="78">
        <v>15.62</v>
      </c>
      <c r="F55" s="89">
        <v>0.05</v>
      </c>
      <c r="G55" s="72">
        <f t="shared" si="5"/>
        <v>17</v>
      </c>
      <c r="H55" s="90" t="s">
        <v>38</v>
      </c>
      <c r="I55" s="77"/>
      <c r="J55" s="77">
        <f t="shared" si="6"/>
        <v>0</v>
      </c>
      <c r="K55" s="74"/>
      <c r="L55" s="74">
        <f t="shared" si="7"/>
        <v>0</v>
      </c>
      <c r="M55" s="75">
        <f t="shared" si="8"/>
        <v>0</v>
      </c>
      <c r="N55" s="76"/>
      <c r="O55" s="83"/>
    </row>
    <row r="56" spans="1:15" s="84" customFormat="1" x14ac:dyDescent="0.2">
      <c r="A56" s="70">
        <f>IF(H56&lt;&gt;"",1+MAX($A$10:A55),"")</f>
        <v>42</v>
      </c>
      <c r="B56" s="87" t="s">
        <v>139</v>
      </c>
      <c r="C56" s="68"/>
      <c r="D56" s="69" t="s">
        <v>79</v>
      </c>
      <c r="E56" s="78">
        <v>7.81</v>
      </c>
      <c r="F56" s="89">
        <v>0.05</v>
      </c>
      <c r="G56" s="72">
        <f t="shared" si="5"/>
        <v>9</v>
      </c>
      <c r="H56" s="90" t="s">
        <v>38</v>
      </c>
      <c r="I56" s="77"/>
      <c r="J56" s="77">
        <f t="shared" si="6"/>
        <v>0</v>
      </c>
      <c r="K56" s="74"/>
      <c r="L56" s="74">
        <f t="shared" si="7"/>
        <v>0</v>
      </c>
      <c r="M56" s="75">
        <f t="shared" si="8"/>
        <v>0</v>
      </c>
      <c r="N56" s="76"/>
      <c r="O56" s="83"/>
    </row>
    <row r="57" spans="1:15" s="84" customFormat="1" x14ac:dyDescent="0.2">
      <c r="A57" s="70">
        <f>IF(H57&lt;&gt;"",1+MAX($A$10:A56),"")</f>
        <v>43</v>
      </c>
      <c r="B57" s="87" t="s">
        <v>139</v>
      </c>
      <c r="C57" s="68"/>
      <c r="D57" s="69" t="s">
        <v>80</v>
      </c>
      <c r="E57" s="78">
        <v>80.260000000000005</v>
      </c>
      <c r="F57" s="89">
        <v>0.05</v>
      </c>
      <c r="G57" s="72">
        <f t="shared" si="5"/>
        <v>85</v>
      </c>
      <c r="H57" s="90" t="s">
        <v>38</v>
      </c>
      <c r="I57" s="77"/>
      <c r="J57" s="77">
        <f t="shared" si="6"/>
        <v>0</v>
      </c>
      <c r="K57" s="74"/>
      <c r="L57" s="74">
        <f t="shared" si="7"/>
        <v>0</v>
      </c>
      <c r="M57" s="75">
        <f t="shared" si="8"/>
        <v>0</v>
      </c>
      <c r="N57" s="76"/>
      <c r="O57" s="83"/>
    </row>
    <row r="58" spans="1:15" s="84" customFormat="1" x14ac:dyDescent="0.2">
      <c r="A58" s="70">
        <f>IF(H58&lt;&gt;"",1+MAX($A$10:A57),"")</f>
        <v>44</v>
      </c>
      <c r="B58" s="87" t="s">
        <v>139</v>
      </c>
      <c r="C58" s="68"/>
      <c r="D58" s="69" t="s">
        <v>81</v>
      </c>
      <c r="E58" s="78">
        <v>17</v>
      </c>
      <c r="F58" s="89">
        <v>0.05</v>
      </c>
      <c r="G58" s="72">
        <f t="shared" si="5"/>
        <v>18</v>
      </c>
      <c r="H58" s="90" t="s">
        <v>38</v>
      </c>
      <c r="I58" s="77"/>
      <c r="J58" s="77">
        <f t="shared" si="6"/>
        <v>0</v>
      </c>
      <c r="K58" s="74"/>
      <c r="L58" s="74">
        <f t="shared" si="7"/>
        <v>0</v>
      </c>
      <c r="M58" s="75">
        <f t="shared" si="8"/>
        <v>0</v>
      </c>
      <c r="N58" s="76"/>
      <c r="O58" s="83"/>
    </row>
    <row r="59" spans="1:15" s="84" customFormat="1" x14ac:dyDescent="0.2">
      <c r="A59" s="70">
        <f>IF(H59&lt;&gt;"",1+MAX($A$10:A58),"")</f>
        <v>45</v>
      </c>
      <c r="B59" s="87" t="s">
        <v>139</v>
      </c>
      <c r="C59" s="68"/>
      <c r="D59" s="69" t="s">
        <v>82</v>
      </c>
      <c r="E59" s="78">
        <v>12</v>
      </c>
      <c r="F59" s="89">
        <v>0.05</v>
      </c>
      <c r="G59" s="72">
        <f t="shared" si="5"/>
        <v>13</v>
      </c>
      <c r="H59" s="90" t="s">
        <v>38</v>
      </c>
      <c r="I59" s="77"/>
      <c r="J59" s="77">
        <f t="shared" si="6"/>
        <v>0</v>
      </c>
      <c r="K59" s="74"/>
      <c r="L59" s="74">
        <f t="shared" si="7"/>
        <v>0</v>
      </c>
      <c r="M59" s="75">
        <f t="shared" si="8"/>
        <v>0</v>
      </c>
      <c r="N59" s="76"/>
      <c r="O59" s="83"/>
    </row>
    <row r="60" spans="1:15" s="84" customFormat="1" x14ac:dyDescent="0.2">
      <c r="A60" s="70">
        <f>IF(H60&lt;&gt;"",1+MAX($A$10:A59),"")</f>
        <v>46</v>
      </c>
      <c r="B60" s="87" t="s">
        <v>139</v>
      </c>
      <c r="C60" s="68"/>
      <c r="D60" s="69" t="s">
        <v>83</v>
      </c>
      <c r="E60" s="78">
        <v>76</v>
      </c>
      <c r="F60" s="89">
        <v>0.05</v>
      </c>
      <c r="G60" s="72">
        <f t="shared" si="5"/>
        <v>80</v>
      </c>
      <c r="H60" s="90" t="s">
        <v>38</v>
      </c>
      <c r="I60" s="77"/>
      <c r="J60" s="77">
        <f t="shared" si="6"/>
        <v>0</v>
      </c>
      <c r="K60" s="74"/>
      <c r="L60" s="74">
        <f t="shared" si="7"/>
        <v>0</v>
      </c>
      <c r="M60" s="75">
        <f t="shared" si="8"/>
        <v>0</v>
      </c>
      <c r="N60" s="76"/>
      <c r="O60" s="83"/>
    </row>
    <row r="61" spans="1:15" s="84" customFormat="1" x14ac:dyDescent="0.2">
      <c r="A61" s="70">
        <f>IF(H61&lt;&gt;"",1+MAX($A$10:A60),"")</f>
        <v>47</v>
      </c>
      <c r="B61" s="87" t="s">
        <v>139</v>
      </c>
      <c r="C61" s="68"/>
      <c r="D61" s="69" t="s">
        <v>84</v>
      </c>
      <c r="E61" s="78">
        <v>85</v>
      </c>
      <c r="F61" s="89">
        <v>0.05</v>
      </c>
      <c r="G61" s="72">
        <f t="shared" si="5"/>
        <v>90</v>
      </c>
      <c r="H61" s="90" t="s">
        <v>38</v>
      </c>
      <c r="I61" s="77"/>
      <c r="J61" s="77">
        <f t="shared" si="6"/>
        <v>0</v>
      </c>
      <c r="K61" s="74"/>
      <c r="L61" s="74">
        <f t="shared" si="7"/>
        <v>0</v>
      </c>
      <c r="M61" s="75">
        <f t="shared" si="8"/>
        <v>0</v>
      </c>
      <c r="N61" s="76"/>
      <c r="O61" s="83"/>
    </row>
    <row r="62" spans="1:15" s="84" customFormat="1" x14ac:dyDescent="0.2">
      <c r="A62" s="70">
        <f>IF(H62&lt;&gt;"",1+MAX($A$10:A61),"")</f>
        <v>48</v>
      </c>
      <c r="B62" s="87" t="s">
        <v>139</v>
      </c>
      <c r="C62" s="68"/>
      <c r="D62" s="69" t="s">
        <v>85</v>
      </c>
      <c r="E62" s="78">
        <v>7.11</v>
      </c>
      <c r="F62" s="89">
        <v>0.05</v>
      </c>
      <c r="G62" s="72">
        <f t="shared" si="5"/>
        <v>8</v>
      </c>
      <c r="H62" s="90" t="s">
        <v>38</v>
      </c>
      <c r="I62" s="77"/>
      <c r="J62" s="77">
        <f t="shared" si="6"/>
        <v>0</v>
      </c>
      <c r="K62" s="74"/>
      <c r="L62" s="74">
        <f t="shared" si="7"/>
        <v>0</v>
      </c>
      <c r="M62" s="75">
        <f t="shared" si="8"/>
        <v>0</v>
      </c>
      <c r="N62" s="76"/>
      <c r="O62" s="83"/>
    </row>
    <row r="63" spans="1:15" s="84" customFormat="1" x14ac:dyDescent="0.2">
      <c r="A63" s="70" t="str">
        <f>IF(H63&lt;&gt;"",1+MAX($A$10:A62),"")</f>
        <v/>
      </c>
      <c r="B63" s="87"/>
      <c r="C63" s="68"/>
      <c r="D63" s="94" t="s">
        <v>143</v>
      </c>
      <c r="E63" s="78"/>
      <c r="F63" s="71"/>
      <c r="G63" s="72"/>
      <c r="H63" s="73"/>
      <c r="I63" s="77"/>
      <c r="J63" s="77"/>
      <c r="K63" s="74"/>
      <c r="L63" s="74"/>
      <c r="M63" s="75"/>
      <c r="N63" s="76"/>
      <c r="O63" s="83"/>
    </row>
    <row r="64" spans="1:15" s="84" customFormat="1" x14ac:dyDescent="0.2">
      <c r="A64" s="70">
        <f>IF(H64&lt;&gt;"",1+MAX($A$10:A63),"")</f>
        <v>49</v>
      </c>
      <c r="B64" s="87" t="s">
        <v>139</v>
      </c>
      <c r="C64" s="68"/>
      <c r="D64" s="69" t="s">
        <v>86</v>
      </c>
      <c r="E64" s="78">
        <v>7</v>
      </c>
      <c r="F64" s="89">
        <v>0</v>
      </c>
      <c r="G64" s="72">
        <f t="shared" ref="G64" si="9">CEILING(E64*(1+F64),1)</f>
        <v>7</v>
      </c>
      <c r="H64" s="90" t="s">
        <v>36</v>
      </c>
      <c r="I64" s="77"/>
      <c r="J64" s="77">
        <f t="shared" ref="J64" si="10">I64*G64</f>
        <v>0</v>
      </c>
      <c r="K64" s="74"/>
      <c r="L64" s="74">
        <f t="shared" ref="L64" si="11">K64*G64</f>
        <v>0</v>
      </c>
      <c r="M64" s="75">
        <f t="shared" ref="M64" si="12">(I64+K64)*G64</f>
        <v>0</v>
      </c>
      <c r="N64" s="76"/>
      <c r="O64" s="83"/>
    </row>
    <row r="65" spans="1:15" s="84" customFormat="1" x14ac:dyDescent="0.2">
      <c r="A65" s="70">
        <f>IF(H65&lt;&gt;"",1+MAX($A$10:A64),"")</f>
        <v>50</v>
      </c>
      <c r="B65" s="87" t="s">
        <v>139</v>
      </c>
      <c r="C65" s="68"/>
      <c r="D65" s="69" t="s">
        <v>87</v>
      </c>
      <c r="E65" s="78">
        <v>2</v>
      </c>
      <c r="F65" s="89">
        <v>0</v>
      </c>
      <c r="G65" s="72">
        <f t="shared" ref="G65:G84" si="13">CEILING(E65*(1+F65),1)</f>
        <v>2</v>
      </c>
      <c r="H65" s="90" t="s">
        <v>36</v>
      </c>
      <c r="I65" s="77"/>
      <c r="J65" s="77">
        <f t="shared" ref="J65:J84" si="14">I65*G65</f>
        <v>0</v>
      </c>
      <c r="K65" s="74"/>
      <c r="L65" s="74">
        <f t="shared" ref="L65:L84" si="15">K65*G65</f>
        <v>0</v>
      </c>
      <c r="M65" s="75">
        <f t="shared" ref="M65:M84" si="16">(I65+K65)*G65</f>
        <v>0</v>
      </c>
      <c r="N65" s="76"/>
      <c r="O65" s="83"/>
    </row>
    <row r="66" spans="1:15" s="84" customFormat="1" x14ac:dyDescent="0.2">
      <c r="A66" s="70">
        <f>IF(H66&lt;&gt;"",1+MAX($A$10:A65),"")</f>
        <v>51</v>
      </c>
      <c r="B66" s="87" t="s">
        <v>139</v>
      </c>
      <c r="C66" s="68"/>
      <c r="D66" s="69" t="s">
        <v>88</v>
      </c>
      <c r="E66" s="78">
        <v>5</v>
      </c>
      <c r="F66" s="89">
        <v>0</v>
      </c>
      <c r="G66" s="72">
        <f t="shared" si="13"/>
        <v>5</v>
      </c>
      <c r="H66" s="90" t="s">
        <v>36</v>
      </c>
      <c r="I66" s="77"/>
      <c r="J66" s="77">
        <f t="shared" si="14"/>
        <v>0</v>
      </c>
      <c r="K66" s="74"/>
      <c r="L66" s="74">
        <f t="shared" si="15"/>
        <v>0</v>
      </c>
      <c r="M66" s="75">
        <f t="shared" si="16"/>
        <v>0</v>
      </c>
      <c r="N66" s="76"/>
      <c r="O66" s="83"/>
    </row>
    <row r="67" spans="1:15" s="84" customFormat="1" x14ac:dyDescent="0.2">
      <c r="A67" s="70">
        <f>IF(H67&lt;&gt;"",1+MAX($A$10:A66),"")</f>
        <v>52</v>
      </c>
      <c r="B67" s="87" t="s">
        <v>139</v>
      </c>
      <c r="C67" s="68"/>
      <c r="D67" s="69" t="s">
        <v>89</v>
      </c>
      <c r="E67" s="78">
        <v>2</v>
      </c>
      <c r="F67" s="89">
        <v>0</v>
      </c>
      <c r="G67" s="72">
        <f t="shared" si="13"/>
        <v>2</v>
      </c>
      <c r="H67" s="90" t="s">
        <v>36</v>
      </c>
      <c r="I67" s="77"/>
      <c r="J67" s="77">
        <f t="shared" si="14"/>
        <v>0</v>
      </c>
      <c r="K67" s="74"/>
      <c r="L67" s="74">
        <f t="shared" si="15"/>
        <v>0</v>
      </c>
      <c r="M67" s="75">
        <f t="shared" si="16"/>
        <v>0</v>
      </c>
      <c r="N67" s="76"/>
      <c r="O67" s="83"/>
    </row>
    <row r="68" spans="1:15" s="84" customFormat="1" x14ac:dyDescent="0.2">
      <c r="A68" s="70">
        <f>IF(H68&lt;&gt;"",1+MAX($A$10:A67),"")</f>
        <v>53</v>
      </c>
      <c r="B68" s="87" t="s">
        <v>139</v>
      </c>
      <c r="C68" s="68"/>
      <c r="D68" s="69" t="s">
        <v>90</v>
      </c>
      <c r="E68" s="78">
        <v>1</v>
      </c>
      <c r="F68" s="89">
        <v>0</v>
      </c>
      <c r="G68" s="72">
        <f t="shared" si="13"/>
        <v>1</v>
      </c>
      <c r="H68" s="90" t="s">
        <v>36</v>
      </c>
      <c r="I68" s="77"/>
      <c r="J68" s="77">
        <f t="shared" si="14"/>
        <v>0</v>
      </c>
      <c r="K68" s="74"/>
      <c r="L68" s="74">
        <f t="shared" si="15"/>
        <v>0</v>
      </c>
      <c r="M68" s="75">
        <f t="shared" si="16"/>
        <v>0</v>
      </c>
      <c r="N68" s="76"/>
      <c r="O68" s="83"/>
    </row>
    <row r="69" spans="1:15" s="84" customFormat="1" x14ac:dyDescent="0.2">
      <c r="A69" s="70">
        <f>IF(H69&lt;&gt;"",1+MAX($A$10:A68),"")</f>
        <v>54</v>
      </c>
      <c r="B69" s="87" t="s">
        <v>139</v>
      </c>
      <c r="C69" s="68"/>
      <c r="D69" s="69" t="s">
        <v>91</v>
      </c>
      <c r="E69" s="78">
        <v>1</v>
      </c>
      <c r="F69" s="89">
        <v>0</v>
      </c>
      <c r="G69" s="72">
        <f t="shared" si="13"/>
        <v>1</v>
      </c>
      <c r="H69" s="90" t="s">
        <v>36</v>
      </c>
      <c r="I69" s="77"/>
      <c r="J69" s="77">
        <f t="shared" si="14"/>
        <v>0</v>
      </c>
      <c r="K69" s="74"/>
      <c r="L69" s="74">
        <f t="shared" si="15"/>
        <v>0</v>
      </c>
      <c r="M69" s="75">
        <f t="shared" si="16"/>
        <v>0</v>
      </c>
      <c r="N69" s="76"/>
      <c r="O69" s="83"/>
    </row>
    <row r="70" spans="1:15" s="84" customFormat="1" x14ac:dyDescent="0.2">
      <c r="A70" s="70">
        <f>IF(H70&lt;&gt;"",1+MAX($A$10:A69),"")</f>
        <v>55</v>
      </c>
      <c r="B70" s="87" t="s">
        <v>139</v>
      </c>
      <c r="C70" s="68"/>
      <c r="D70" s="69" t="s">
        <v>92</v>
      </c>
      <c r="E70" s="78">
        <v>4</v>
      </c>
      <c r="F70" s="89">
        <v>0</v>
      </c>
      <c r="G70" s="72">
        <f t="shared" si="13"/>
        <v>4</v>
      </c>
      <c r="H70" s="90" t="s">
        <v>36</v>
      </c>
      <c r="I70" s="77"/>
      <c r="J70" s="77">
        <f t="shared" si="14"/>
        <v>0</v>
      </c>
      <c r="K70" s="74"/>
      <c r="L70" s="74">
        <f t="shared" si="15"/>
        <v>0</v>
      </c>
      <c r="M70" s="75">
        <f t="shared" si="16"/>
        <v>0</v>
      </c>
      <c r="N70" s="76"/>
      <c r="O70" s="83"/>
    </row>
    <row r="71" spans="1:15" s="84" customFormat="1" x14ac:dyDescent="0.2">
      <c r="A71" s="70">
        <f>IF(H71&lt;&gt;"",1+MAX($A$10:A70),"")</f>
        <v>56</v>
      </c>
      <c r="B71" s="87" t="s">
        <v>139</v>
      </c>
      <c r="C71" s="68"/>
      <c r="D71" s="69" t="s">
        <v>87</v>
      </c>
      <c r="E71" s="78">
        <v>6</v>
      </c>
      <c r="F71" s="89">
        <v>0</v>
      </c>
      <c r="G71" s="72">
        <f t="shared" si="13"/>
        <v>6</v>
      </c>
      <c r="H71" s="90" t="s">
        <v>36</v>
      </c>
      <c r="I71" s="77"/>
      <c r="J71" s="77">
        <f t="shared" si="14"/>
        <v>0</v>
      </c>
      <c r="K71" s="74"/>
      <c r="L71" s="74">
        <f t="shared" si="15"/>
        <v>0</v>
      </c>
      <c r="M71" s="75">
        <f t="shared" si="16"/>
        <v>0</v>
      </c>
      <c r="N71" s="76"/>
      <c r="O71" s="83"/>
    </row>
    <row r="72" spans="1:15" s="84" customFormat="1" x14ac:dyDescent="0.2">
      <c r="A72" s="70">
        <f>IF(H72&lt;&gt;"",1+MAX($A$10:A71),"")</f>
        <v>57</v>
      </c>
      <c r="B72" s="87" t="s">
        <v>139</v>
      </c>
      <c r="C72" s="68"/>
      <c r="D72" s="69" t="s">
        <v>93</v>
      </c>
      <c r="E72" s="78">
        <v>1</v>
      </c>
      <c r="F72" s="89">
        <v>0</v>
      </c>
      <c r="G72" s="72">
        <f t="shared" si="13"/>
        <v>1</v>
      </c>
      <c r="H72" s="90" t="s">
        <v>36</v>
      </c>
      <c r="I72" s="77"/>
      <c r="J72" s="77">
        <f t="shared" si="14"/>
        <v>0</v>
      </c>
      <c r="K72" s="74"/>
      <c r="L72" s="74">
        <f t="shared" si="15"/>
        <v>0</v>
      </c>
      <c r="M72" s="75">
        <f t="shared" si="16"/>
        <v>0</v>
      </c>
      <c r="N72" s="76"/>
      <c r="O72" s="83"/>
    </row>
    <row r="73" spans="1:15" s="84" customFormat="1" x14ac:dyDescent="0.2">
      <c r="A73" s="70">
        <f>IF(H73&lt;&gt;"",1+MAX($A$10:A72),"")</f>
        <v>58</v>
      </c>
      <c r="B73" s="87" t="s">
        <v>139</v>
      </c>
      <c r="C73" s="68"/>
      <c r="D73" s="69" t="s">
        <v>94</v>
      </c>
      <c r="E73" s="78">
        <v>1</v>
      </c>
      <c r="F73" s="89">
        <v>0</v>
      </c>
      <c r="G73" s="72">
        <f t="shared" si="13"/>
        <v>1</v>
      </c>
      <c r="H73" s="90" t="s">
        <v>36</v>
      </c>
      <c r="I73" s="77"/>
      <c r="J73" s="77">
        <f t="shared" si="14"/>
        <v>0</v>
      </c>
      <c r="K73" s="74"/>
      <c r="L73" s="74">
        <f t="shared" si="15"/>
        <v>0</v>
      </c>
      <c r="M73" s="75">
        <f t="shared" si="16"/>
        <v>0</v>
      </c>
      <c r="N73" s="76"/>
      <c r="O73" s="83"/>
    </row>
    <row r="74" spans="1:15" s="84" customFormat="1" x14ac:dyDescent="0.2">
      <c r="A74" s="70">
        <f>IF(H74&lt;&gt;"",1+MAX($A$10:A73),"")</f>
        <v>59</v>
      </c>
      <c r="B74" s="87" t="s">
        <v>139</v>
      </c>
      <c r="C74" s="68"/>
      <c r="D74" s="69" t="s">
        <v>95</v>
      </c>
      <c r="E74" s="78">
        <v>1</v>
      </c>
      <c r="F74" s="89">
        <v>0</v>
      </c>
      <c r="G74" s="72">
        <f t="shared" si="13"/>
        <v>1</v>
      </c>
      <c r="H74" s="90" t="s">
        <v>36</v>
      </c>
      <c r="I74" s="77"/>
      <c r="J74" s="77">
        <f t="shared" si="14"/>
        <v>0</v>
      </c>
      <c r="K74" s="74"/>
      <c r="L74" s="74">
        <f t="shared" si="15"/>
        <v>0</v>
      </c>
      <c r="M74" s="75">
        <f t="shared" si="16"/>
        <v>0</v>
      </c>
      <c r="N74" s="76"/>
      <c r="O74" s="83"/>
    </row>
    <row r="75" spans="1:15" s="84" customFormat="1" x14ac:dyDescent="0.2">
      <c r="A75" s="70">
        <f>IF(H75&lt;&gt;"",1+MAX($A$10:A74),"")</f>
        <v>60</v>
      </c>
      <c r="B75" s="87" t="s">
        <v>139</v>
      </c>
      <c r="C75" s="68"/>
      <c r="D75" s="69" t="s">
        <v>96</v>
      </c>
      <c r="E75" s="78">
        <v>2</v>
      </c>
      <c r="F75" s="89">
        <v>0</v>
      </c>
      <c r="G75" s="72">
        <f t="shared" si="13"/>
        <v>2</v>
      </c>
      <c r="H75" s="90" t="s">
        <v>36</v>
      </c>
      <c r="I75" s="77"/>
      <c r="J75" s="77">
        <f t="shared" si="14"/>
        <v>0</v>
      </c>
      <c r="K75" s="74"/>
      <c r="L75" s="74">
        <f t="shared" si="15"/>
        <v>0</v>
      </c>
      <c r="M75" s="75">
        <f t="shared" si="16"/>
        <v>0</v>
      </c>
      <c r="N75" s="76"/>
      <c r="O75" s="83"/>
    </row>
    <row r="76" spans="1:15" s="84" customFormat="1" x14ac:dyDescent="0.2">
      <c r="A76" s="70">
        <f>IF(H76&lt;&gt;"",1+MAX($A$10:A75),"")</f>
        <v>61</v>
      </c>
      <c r="B76" s="87" t="s">
        <v>139</v>
      </c>
      <c r="C76" s="68"/>
      <c r="D76" s="69" t="s">
        <v>97</v>
      </c>
      <c r="E76" s="78">
        <v>1</v>
      </c>
      <c r="F76" s="89">
        <v>0</v>
      </c>
      <c r="G76" s="72">
        <f t="shared" si="13"/>
        <v>1</v>
      </c>
      <c r="H76" s="90" t="s">
        <v>36</v>
      </c>
      <c r="I76" s="77"/>
      <c r="J76" s="77">
        <f t="shared" si="14"/>
        <v>0</v>
      </c>
      <c r="K76" s="74"/>
      <c r="L76" s="74">
        <f t="shared" si="15"/>
        <v>0</v>
      </c>
      <c r="M76" s="75">
        <f t="shared" si="16"/>
        <v>0</v>
      </c>
      <c r="N76" s="76"/>
      <c r="O76" s="83"/>
    </row>
    <row r="77" spans="1:15" s="84" customFormat="1" x14ac:dyDescent="0.2">
      <c r="A77" s="70">
        <f>IF(H77&lt;&gt;"",1+MAX($A$10:A76),"")</f>
        <v>62</v>
      </c>
      <c r="B77" s="87" t="s">
        <v>139</v>
      </c>
      <c r="C77" s="68"/>
      <c r="D77" s="69" t="s">
        <v>98</v>
      </c>
      <c r="E77" s="78">
        <v>3</v>
      </c>
      <c r="F77" s="89">
        <v>0</v>
      </c>
      <c r="G77" s="72">
        <f t="shared" si="13"/>
        <v>3</v>
      </c>
      <c r="H77" s="90" t="s">
        <v>36</v>
      </c>
      <c r="I77" s="77"/>
      <c r="J77" s="77">
        <f t="shared" si="14"/>
        <v>0</v>
      </c>
      <c r="K77" s="74"/>
      <c r="L77" s="74">
        <f t="shared" si="15"/>
        <v>0</v>
      </c>
      <c r="M77" s="75">
        <f t="shared" si="16"/>
        <v>0</v>
      </c>
      <c r="N77" s="76"/>
      <c r="O77" s="83"/>
    </row>
    <row r="78" spans="1:15" s="84" customFormat="1" x14ac:dyDescent="0.2">
      <c r="A78" s="70">
        <f>IF(H78&lt;&gt;"",1+MAX($A$10:A77),"")</f>
        <v>63</v>
      </c>
      <c r="B78" s="87" t="s">
        <v>139</v>
      </c>
      <c r="C78" s="68"/>
      <c r="D78" s="69" t="s">
        <v>99</v>
      </c>
      <c r="E78" s="78">
        <v>2</v>
      </c>
      <c r="F78" s="89">
        <v>0</v>
      </c>
      <c r="G78" s="72">
        <f t="shared" si="13"/>
        <v>2</v>
      </c>
      <c r="H78" s="90" t="s">
        <v>36</v>
      </c>
      <c r="I78" s="77"/>
      <c r="J78" s="77">
        <f t="shared" si="14"/>
        <v>0</v>
      </c>
      <c r="K78" s="74"/>
      <c r="L78" s="74">
        <f t="shared" si="15"/>
        <v>0</v>
      </c>
      <c r="M78" s="75">
        <f t="shared" si="16"/>
        <v>0</v>
      </c>
      <c r="N78" s="76"/>
      <c r="O78" s="83"/>
    </row>
    <row r="79" spans="1:15" s="84" customFormat="1" x14ac:dyDescent="0.2">
      <c r="A79" s="70">
        <f>IF(H79&lt;&gt;"",1+MAX($A$10:A78),"")</f>
        <v>64</v>
      </c>
      <c r="B79" s="87" t="s">
        <v>139</v>
      </c>
      <c r="C79" s="68"/>
      <c r="D79" s="69" t="s">
        <v>100</v>
      </c>
      <c r="E79" s="78">
        <v>4</v>
      </c>
      <c r="F79" s="89">
        <v>0</v>
      </c>
      <c r="G79" s="72">
        <f t="shared" si="13"/>
        <v>4</v>
      </c>
      <c r="H79" s="90" t="s">
        <v>36</v>
      </c>
      <c r="I79" s="77"/>
      <c r="J79" s="77">
        <f t="shared" si="14"/>
        <v>0</v>
      </c>
      <c r="K79" s="74"/>
      <c r="L79" s="74">
        <f t="shared" si="15"/>
        <v>0</v>
      </c>
      <c r="M79" s="75">
        <f t="shared" si="16"/>
        <v>0</v>
      </c>
      <c r="N79" s="76"/>
      <c r="O79" s="83"/>
    </row>
    <row r="80" spans="1:15" s="84" customFormat="1" x14ac:dyDescent="0.2">
      <c r="A80" s="70">
        <f>IF(H80&lt;&gt;"",1+MAX($A$10:A79),"")</f>
        <v>65</v>
      </c>
      <c r="B80" s="87" t="s">
        <v>139</v>
      </c>
      <c r="C80" s="68"/>
      <c r="D80" s="69" t="s">
        <v>101</v>
      </c>
      <c r="E80" s="78">
        <v>1</v>
      </c>
      <c r="F80" s="89">
        <v>0</v>
      </c>
      <c r="G80" s="72">
        <f t="shared" si="13"/>
        <v>1</v>
      </c>
      <c r="H80" s="90" t="s">
        <v>36</v>
      </c>
      <c r="I80" s="77"/>
      <c r="J80" s="77">
        <f t="shared" si="14"/>
        <v>0</v>
      </c>
      <c r="K80" s="74"/>
      <c r="L80" s="74">
        <f t="shared" si="15"/>
        <v>0</v>
      </c>
      <c r="M80" s="75">
        <f t="shared" si="16"/>
        <v>0</v>
      </c>
      <c r="N80" s="76"/>
      <c r="O80" s="83"/>
    </row>
    <row r="81" spans="1:15" s="84" customFormat="1" x14ac:dyDescent="0.2">
      <c r="A81" s="70">
        <f>IF(H81&lt;&gt;"",1+MAX($A$10:A80),"")</f>
        <v>66</v>
      </c>
      <c r="B81" s="87" t="s">
        <v>139</v>
      </c>
      <c r="C81" s="68"/>
      <c r="D81" s="69" t="s">
        <v>102</v>
      </c>
      <c r="E81" s="78">
        <v>2</v>
      </c>
      <c r="F81" s="89">
        <v>0</v>
      </c>
      <c r="G81" s="72">
        <f t="shared" si="13"/>
        <v>2</v>
      </c>
      <c r="H81" s="90" t="s">
        <v>36</v>
      </c>
      <c r="I81" s="77"/>
      <c r="J81" s="77">
        <f t="shared" si="14"/>
        <v>0</v>
      </c>
      <c r="K81" s="74"/>
      <c r="L81" s="74">
        <f t="shared" si="15"/>
        <v>0</v>
      </c>
      <c r="M81" s="75">
        <f t="shared" si="16"/>
        <v>0</v>
      </c>
      <c r="N81" s="76"/>
      <c r="O81" s="83"/>
    </row>
    <row r="82" spans="1:15" s="84" customFormat="1" x14ac:dyDescent="0.2">
      <c r="A82" s="70">
        <f>IF(H82&lt;&gt;"",1+MAX($A$10:A81),"")</f>
        <v>67</v>
      </c>
      <c r="B82" s="87" t="s">
        <v>139</v>
      </c>
      <c r="C82" s="68"/>
      <c r="D82" s="69" t="s">
        <v>103</v>
      </c>
      <c r="E82" s="78">
        <v>3</v>
      </c>
      <c r="F82" s="89">
        <v>0</v>
      </c>
      <c r="G82" s="72">
        <f t="shared" si="13"/>
        <v>3</v>
      </c>
      <c r="H82" s="90" t="s">
        <v>36</v>
      </c>
      <c r="I82" s="77"/>
      <c r="J82" s="77">
        <f t="shared" si="14"/>
        <v>0</v>
      </c>
      <c r="K82" s="74"/>
      <c r="L82" s="74">
        <f t="shared" si="15"/>
        <v>0</v>
      </c>
      <c r="M82" s="75">
        <f t="shared" si="16"/>
        <v>0</v>
      </c>
      <c r="N82" s="76"/>
      <c r="O82" s="83"/>
    </row>
    <row r="83" spans="1:15" s="84" customFormat="1" x14ac:dyDescent="0.2">
      <c r="A83" s="70">
        <f>IF(H83&lt;&gt;"",1+MAX($A$10:A82),"")</f>
        <v>68</v>
      </c>
      <c r="B83" s="87" t="s">
        <v>139</v>
      </c>
      <c r="C83" s="68"/>
      <c r="D83" s="69" t="s">
        <v>104</v>
      </c>
      <c r="E83" s="78">
        <v>2</v>
      </c>
      <c r="F83" s="89">
        <v>0</v>
      </c>
      <c r="G83" s="72">
        <f t="shared" si="13"/>
        <v>2</v>
      </c>
      <c r="H83" s="90" t="s">
        <v>36</v>
      </c>
      <c r="I83" s="77"/>
      <c r="J83" s="77">
        <f t="shared" si="14"/>
        <v>0</v>
      </c>
      <c r="K83" s="74"/>
      <c r="L83" s="74">
        <f t="shared" si="15"/>
        <v>0</v>
      </c>
      <c r="M83" s="75">
        <f t="shared" si="16"/>
        <v>0</v>
      </c>
      <c r="N83" s="76"/>
      <c r="O83" s="83"/>
    </row>
    <row r="84" spans="1:15" s="84" customFormat="1" x14ac:dyDescent="0.2">
      <c r="A84" s="70">
        <f>IF(H84&lt;&gt;"",1+MAX($A$10:A83),"")</f>
        <v>69</v>
      </c>
      <c r="B84" s="87" t="s">
        <v>139</v>
      </c>
      <c r="C84" s="68"/>
      <c r="D84" s="69" t="s">
        <v>105</v>
      </c>
      <c r="E84" s="78">
        <v>2</v>
      </c>
      <c r="F84" s="89">
        <v>0</v>
      </c>
      <c r="G84" s="72">
        <f t="shared" si="13"/>
        <v>2</v>
      </c>
      <c r="H84" s="90" t="s">
        <v>36</v>
      </c>
      <c r="I84" s="77"/>
      <c r="J84" s="77">
        <f t="shared" si="14"/>
        <v>0</v>
      </c>
      <c r="K84" s="74"/>
      <c r="L84" s="74">
        <f t="shared" si="15"/>
        <v>0</v>
      </c>
      <c r="M84" s="75">
        <f t="shared" si="16"/>
        <v>0</v>
      </c>
      <c r="N84" s="76"/>
      <c r="O84" s="83"/>
    </row>
    <row r="85" spans="1:15" s="84" customFormat="1" x14ac:dyDescent="0.2">
      <c r="A85" s="70" t="str">
        <f>IF(H85&lt;&gt;"",1+MAX($A$10:A84),"")</f>
        <v/>
      </c>
      <c r="B85" s="87"/>
      <c r="C85" s="68"/>
      <c r="D85" s="94" t="s">
        <v>144</v>
      </c>
      <c r="E85" s="78"/>
      <c r="F85" s="71"/>
      <c r="G85" s="72"/>
      <c r="H85" s="73"/>
      <c r="I85" s="77"/>
      <c r="J85" s="77"/>
      <c r="K85" s="74"/>
      <c r="L85" s="74"/>
      <c r="M85" s="75"/>
      <c r="N85" s="76"/>
      <c r="O85" s="83"/>
    </row>
    <row r="86" spans="1:15" s="84" customFormat="1" x14ac:dyDescent="0.2">
      <c r="A86" s="70">
        <f>IF(H86&lt;&gt;"",1+MAX($A$10:A85),"")</f>
        <v>70</v>
      </c>
      <c r="B86" s="87" t="s">
        <v>139</v>
      </c>
      <c r="C86" s="68"/>
      <c r="D86" s="69" t="s">
        <v>106</v>
      </c>
      <c r="E86" s="78">
        <v>2</v>
      </c>
      <c r="F86" s="89">
        <v>0</v>
      </c>
      <c r="G86" s="72">
        <f t="shared" ref="G86:G96" si="17">CEILING(E86*(1+F86),1)</f>
        <v>2</v>
      </c>
      <c r="H86" s="90" t="s">
        <v>36</v>
      </c>
      <c r="I86" s="77"/>
      <c r="J86" s="77">
        <f t="shared" ref="J86:J96" si="18">I86*G86</f>
        <v>0</v>
      </c>
      <c r="K86" s="74"/>
      <c r="L86" s="74">
        <f t="shared" ref="L86:L96" si="19">K86*G86</f>
        <v>0</v>
      </c>
      <c r="M86" s="75">
        <f t="shared" ref="M86:M96" si="20">(I86+K86)*G86</f>
        <v>0</v>
      </c>
      <c r="N86" s="76"/>
      <c r="O86" s="83"/>
    </row>
    <row r="87" spans="1:15" s="84" customFormat="1" x14ac:dyDescent="0.2">
      <c r="A87" s="70">
        <f>IF(H87&lt;&gt;"",1+MAX($A$10:A86),"")</f>
        <v>71</v>
      </c>
      <c r="B87" s="87" t="s">
        <v>139</v>
      </c>
      <c r="C87" s="68"/>
      <c r="D87" s="69" t="s">
        <v>107</v>
      </c>
      <c r="E87" s="78">
        <v>1</v>
      </c>
      <c r="F87" s="89">
        <v>0</v>
      </c>
      <c r="G87" s="72">
        <f t="shared" si="17"/>
        <v>1</v>
      </c>
      <c r="H87" s="90" t="s">
        <v>36</v>
      </c>
      <c r="I87" s="77"/>
      <c r="J87" s="77">
        <f t="shared" si="18"/>
        <v>0</v>
      </c>
      <c r="K87" s="74"/>
      <c r="L87" s="74">
        <f t="shared" si="19"/>
        <v>0</v>
      </c>
      <c r="M87" s="75">
        <f t="shared" si="20"/>
        <v>0</v>
      </c>
      <c r="N87" s="76"/>
      <c r="O87" s="83"/>
    </row>
    <row r="88" spans="1:15" s="84" customFormat="1" x14ac:dyDescent="0.2">
      <c r="A88" s="70">
        <f>IF(H88&lt;&gt;"",1+MAX($A$10:A87),"")</f>
        <v>72</v>
      </c>
      <c r="B88" s="87" t="s">
        <v>139</v>
      </c>
      <c r="C88" s="68"/>
      <c r="D88" s="69" t="s">
        <v>108</v>
      </c>
      <c r="E88" s="78">
        <v>2</v>
      </c>
      <c r="F88" s="89">
        <v>0</v>
      </c>
      <c r="G88" s="72">
        <f t="shared" si="17"/>
        <v>2</v>
      </c>
      <c r="H88" s="90" t="s">
        <v>36</v>
      </c>
      <c r="I88" s="77"/>
      <c r="J88" s="77">
        <f t="shared" si="18"/>
        <v>0</v>
      </c>
      <c r="K88" s="74"/>
      <c r="L88" s="74">
        <f t="shared" si="19"/>
        <v>0</v>
      </c>
      <c r="M88" s="75">
        <f t="shared" si="20"/>
        <v>0</v>
      </c>
      <c r="N88" s="76"/>
      <c r="O88" s="83"/>
    </row>
    <row r="89" spans="1:15" s="84" customFormat="1" x14ac:dyDescent="0.2">
      <c r="A89" s="70">
        <f>IF(H89&lt;&gt;"",1+MAX($A$10:A88),"")</f>
        <v>73</v>
      </c>
      <c r="B89" s="87" t="s">
        <v>139</v>
      </c>
      <c r="C89" s="68"/>
      <c r="D89" s="69" t="s">
        <v>109</v>
      </c>
      <c r="E89" s="78">
        <v>2</v>
      </c>
      <c r="F89" s="89">
        <v>0</v>
      </c>
      <c r="G89" s="72">
        <f t="shared" si="17"/>
        <v>2</v>
      </c>
      <c r="H89" s="90" t="s">
        <v>36</v>
      </c>
      <c r="I89" s="77"/>
      <c r="J89" s="77">
        <f t="shared" si="18"/>
        <v>0</v>
      </c>
      <c r="K89" s="74"/>
      <c r="L89" s="74">
        <f t="shared" si="19"/>
        <v>0</v>
      </c>
      <c r="M89" s="75">
        <f t="shared" si="20"/>
        <v>0</v>
      </c>
      <c r="N89" s="76"/>
      <c r="O89" s="83"/>
    </row>
    <row r="90" spans="1:15" s="84" customFormat="1" x14ac:dyDescent="0.2">
      <c r="A90" s="70">
        <f>IF(H90&lt;&gt;"",1+MAX($A$10:A89),"")</f>
        <v>74</v>
      </c>
      <c r="B90" s="87" t="s">
        <v>139</v>
      </c>
      <c r="C90" s="68"/>
      <c r="D90" s="69" t="s">
        <v>110</v>
      </c>
      <c r="E90" s="78">
        <v>2</v>
      </c>
      <c r="F90" s="89">
        <v>0</v>
      </c>
      <c r="G90" s="72">
        <f t="shared" si="17"/>
        <v>2</v>
      </c>
      <c r="H90" s="90" t="s">
        <v>36</v>
      </c>
      <c r="I90" s="77"/>
      <c r="J90" s="77">
        <f t="shared" si="18"/>
        <v>0</v>
      </c>
      <c r="K90" s="74"/>
      <c r="L90" s="74">
        <f t="shared" si="19"/>
        <v>0</v>
      </c>
      <c r="M90" s="75">
        <f t="shared" si="20"/>
        <v>0</v>
      </c>
      <c r="N90" s="76"/>
      <c r="O90" s="83"/>
    </row>
    <row r="91" spans="1:15" s="84" customFormat="1" x14ac:dyDescent="0.2">
      <c r="A91" s="70">
        <f>IF(H91&lt;&gt;"",1+MAX($A$10:A90),"")</f>
        <v>75</v>
      </c>
      <c r="B91" s="87" t="s">
        <v>139</v>
      </c>
      <c r="C91" s="68"/>
      <c r="D91" s="69" t="s">
        <v>111</v>
      </c>
      <c r="E91" s="78">
        <v>2</v>
      </c>
      <c r="F91" s="89">
        <v>0</v>
      </c>
      <c r="G91" s="72">
        <f t="shared" si="17"/>
        <v>2</v>
      </c>
      <c r="H91" s="90" t="s">
        <v>36</v>
      </c>
      <c r="I91" s="77"/>
      <c r="J91" s="77">
        <f t="shared" si="18"/>
        <v>0</v>
      </c>
      <c r="K91" s="74"/>
      <c r="L91" s="74">
        <f t="shared" si="19"/>
        <v>0</v>
      </c>
      <c r="M91" s="75">
        <f t="shared" si="20"/>
        <v>0</v>
      </c>
      <c r="N91" s="76"/>
      <c r="O91" s="83"/>
    </row>
    <row r="92" spans="1:15" s="84" customFormat="1" x14ac:dyDescent="0.2">
      <c r="A92" s="70">
        <f>IF(H92&lt;&gt;"",1+MAX($A$10:A91),"")</f>
        <v>76</v>
      </c>
      <c r="B92" s="87" t="s">
        <v>139</v>
      </c>
      <c r="C92" s="68"/>
      <c r="D92" s="69" t="s">
        <v>112</v>
      </c>
      <c r="E92" s="78">
        <v>2</v>
      </c>
      <c r="F92" s="89">
        <v>0</v>
      </c>
      <c r="G92" s="72">
        <f t="shared" si="17"/>
        <v>2</v>
      </c>
      <c r="H92" s="90" t="s">
        <v>36</v>
      </c>
      <c r="I92" s="77"/>
      <c r="J92" s="77">
        <f t="shared" si="18"/>
        <v>0</v>
      </c>
      <c r="K92" s="74"/>
      <c r="L92" s="74">
        <f t="shared" si="19"/>
        <v>0</v>
      </c>
      <c r="M92" s="75">
        <f t="shared" si="20"/>
        <v>0</v>
      </c>
      <c r="N92" s="76"/>
      <c r="O92" s="83"/>
    </row>
    <row r="93" spans="1:15" s="84" customFormat="1" x14ac:dyDescent="0.2">
      <c r="A93" s="70">
        <f>IF(H93&lt;&gt;"",1+MAX($A$10:A92),"")</f>
        <v>77</v>
      </c>
      <c r="B93" s="87" t="s">
        <v>139</v>
      </c>
      <c r="C93" s="68"/>
      <c r="D93" s="69" t="s">
        <v>113</v>
      </c>
      <c r="E93" s="78">
        <v>1</v>
      </c>
      <c r="F93" s="89">
        <v>0</v>
      </c>
      <c r="G93" s="72">
        <f t="shared" si="17"/>
        <v>1</v>
      </c>
      <c r="H93" s="90" t="s">
        <v>36</v>
      </c>
      <c r="I93" s="77"/>
      <c r="J93" s="77">
        <f t="shared" si="18"/>
        <v>0</v>
      </c>
      <c r="K93" s="74"/>
      <c r="L93" s="74">
        <f t="shared" si="19"/>
        <v>0</v>
      </c>
      <c r="M93" s="75">
        <f t="shared" si="20"/>
        <v>0</v>
      </c>
      <c r="N93" s="76"/>
      <c r="O93" s="83"/>
    </row>
    <row r="94" spans="1:15" s="84" customFormat="1" x14ac:dyDescent="0.2">
      <c r="A94" s="70">
        <f>IF(H94&lt;&gt;"",1+MAX($A$10:A93),"")</f>
        <v>78</v>
      </c>
      <c r="B94" s="87" t="s">
        <v>139</v>
      </c>
      <c r="C94" s="68"/>
      <c r="D94" s="69" t="s">
        <v>114</v>
      </c>
      <c r="E94" s="78">
        <v>3</v>
      </c>
      <c r="F94" s="89">
        <v>0</v>
      </c>
      <c r="G94" s="72">
        <f t="shared" si="17"/>
        <v>3</v>
      </c>
      <c r="H94" s="90" t="s">
        <v>36</v>
      </c>
      <c r="I94" s="77"/>
      <c r="J94" s="77">
        <f t="shared" si="18"/>
        <v>0</v>
      </c>
      <c r="K94" s="74"/>
      <c r="L94" s="74">
        <f t="shared" si="19"/>
        <v>0</v>
      </c>
      <c r="M94" s="75">
        <f t="shared" si="20"/>
        <v>0</v>
      </c>
      <c r="N94" s="76"/>
      <c r="O94" s="83"/>
    </row>
    <row r="95" spans="1:15" s="84" customFormat="1" x14ac:dyDescent="0.2">
      <c r="A95" s="70">
        <f>IF(H95&lt;&gt;"",1+MAX($A$10:A94),"")</f>
        <v>79</v>
      </c>
      <c r="B95" s="87" t="s">
        <v>139</v>
      </c>
      <c r="C95" s="68"/>
      <c r="D95" s="69" t="s">
        <v>115</v>
      </c>
      <c r="E95" s="78">
        <v>1</v>
      </c>
      <c r="F95" s="89">
        <v>0</v>
      </c>
      <c r="G95" s="72">
        <f t="shared" si="17"/>
        <v>1</v>
      </c>
      <c r="H95" s="90" t="s">
        <v>36</v>
      </c>
      <c r="I95" s="77"/>
      <c r="J95" s="77">
        <f t="shared" si="18"/>
        <v>0</v>
      </c>
      <c r="K95" s="74"/>
      <c r="L95" s="74">
        <f t="shared" si="19"/>
        <v>0</v>
      </c>
      <c r="M95" s="75">
        <f t="shared" si="20"/>
        <v>0</v>
      </c>
      <c r="N95" s="76"/>
      <c r="O95" s="83"/>
    </row>
    <row r="96" spans="1:15" s="84" customFormat="1" x14ac:dyDescent="0.2">
      <c r="A96" s="70">
        <f>IF(H96&lt;&gt;"",1+MAX($A$10:A95),"")</f>
        <v>80</v>
      </c>
      <c r="B96" s="87" t="s">
        <v>139</v>
      </c>
      <c r="C96" s="68"/>
      <c r="D96" s="69" t="s">
        <v>116</v>
      </c>
      <c r="E96" s="78">
        <v>1</v>
      </c>
      <c r="F96" s="89">
        <v>0</v>
      </c>
      <c r="G96" s="72">
        <f t="shared" si="17"/>
        <v>1</v>
      </c>
      <c r="H96" s="90" t="s">
        <v>36</v>
      </c>
      <c r="I96" s="77"/>
      <c r="J96" s="77">
        <f t="shared" si="18"/>
        <v>0</v>
      </c>
      <c r="K96" s="74"/>
      <c r="L96" s="74">
        <f t="shared" si="19"/>
        <v>0</v>
      </c>
      <c r="M96" s="75">
        <f t="shared" si="20"/>
        <v>0</v>
      </c>
      <c r="N96" s="76"/>
      <c r="O96" s="83"/>
    </row>
    <row r="97" spans="1:15" s="84" customFormat="1" x14ac:dyDescent="0.2">
      <c r="A97" s="70" t="str">
        <f>IF(H97&lt;&gt;"",1+MAX($A$10:A96),"")</f>
        <v/>
      </c>
      <c r="B97" s="87"/>
      <c r="C97" s="68"/>
      <c r="D97" s="94" t="s">
        <v>142</v>
      </c>
      <c r="E97" s="78"/>
      <c r="F97" s="71"/>
      <c r="G97" s="72"/>
      <c r="H97" s="73"/>
      <c r="I97" s="77"/>
      <c r="J97" s="77"/>
      <c r="K97" s="74"/>
      <c r="L97" s="74"/>
      <c r="M97" s="75"/>
      <c r="N97" s="76"/>
      <c r="O97" s="83"/>
    </row>
    <row r="98" spans="1:15" s="84" customFormat="1" x14ac:dyDescent="0.2">
      <c r="A98" s="70">
        <f>IF(H98&lt;&gt;"",1+MAX($A$10:A97),"")</f>
        <v>81</v>
      </c>
      <c r="B98" s="87" t="s">
        <v>139</v>
      </c>
      <c r="C98" s="68"/>
      <c r="D98" s="69" t="s">
        <v>117</v>
      </c>
      <c r="E98" s="78">
        <v>1</v>
      </c>
      <c r="F98" s="89">
        <v>0</v>
      </c>
      <c r="G98" s="72">
        <f t="shared" ref="G98:G115" si="21">CEILING(E98*(1+F98),1)</f>
        <v>1</v>
      </c>
      <c r="H98" s="90" t="s">
        <v>36</v>
      </c>
      <c r="I98" s="77"/>
      <c r="J98" s="77">
        <f t="shared" ref="J98:J115" si="22">I98*G98</f>
        <v>0</v>
      </c>
      <c r="K98" s="74"/>
      <c r="L98" s="74">
        <f t="shared" ref="L98:L115" si="23">K98*G98</f>
        <v>0</v>
      </c>
      <c r="M98" s="75">
        <f t="shared" ref="M98:M115" si="24">(I98+K98)*G98</f>
        <v>0</v>
      </c>
      <c r="N98" s="76"/>
      <c r="O98" s="83"/>
    </row>
    <row r="99" spans="1:15" s="84" customFormat="1" x14ac:dyDescent="0.2">
      <c r="A99" s="70">
        <f>IF(H99&lt;&gt;"",1+MAX($A$10:A98),"")</f>
        <v>82</v>
      </c>
      <c r="B99" s="87" t="s">
        <v>139</v>
      </c>
      <c r="C99" s="68"/>
      <c r="D99" s="69" t="s">
        <v>118</v>
      </c>
      <c r="E99" s="78">
        <v>1</v>
      </c>
      <c r="F99" s="89">
        <v>0</v>
      </c>
      <c r="G99" s="72">
        <f t="shared" si="21"/>
        <v>1</v>
      </c>
      <c r="H99" s="90" t="s">
        <v>36</v>
      </c>
      <c r="I99" s="77"/>
      <c r="J99" s="77">
        <f t="shared" si="22"/>
        <v>0</v>
      </c>
      <c r="K99" s="74"/>
      <c r="L99" s="74">
        <f t="shared" si="23"/>
        <v>0</v>
      </c>
      <c r="M99" s="75">
        <f t="shared" si="24"/>
        <v>0</v>
      </c>
      <c r="N99" s="76"/>
      <c r="O99" s="83"/>
    </row>
    <row r="100" spans="1:15" s="84" customFormat="1" x14ac:dyDescent="0.2">
      <c r="A100" s="70">
        <f>IF(H100&lt;&gt;"",1+MAX($A$10:A99),"")</f>
        <v>83</v>
      </c>
      <c r="B100" s="87" t="s">
        <v>139</v>
      </c>
      <c r="C100" s="68"/>
      <c r="D100" s="69" t="s">
        <v>119</v>
      </c>
      <c r="E100" s="78">
        <v>1</v>
      </c>
      <c r="F100" s="89">
        <v>0</v>
      </c>
      <c r="G100" s="72">
        <f t="shared" si="21"/>
        <v>1</v>
      </c>
      <c r="H100" s="90" t="s">
        <v>36</v>
      </c>
      <c r="I100" s="77"/>
      <c r="J100" s="77">
        <f t="shared" si="22"/>
        <v>0</v>
      </c>
      <c r="K100" s="74"/>
      <c r="L100" s="74">
        <f t="shared" si="23"/>
        <v>0</v>
      </c>
      <c r="M100" s="75">
        <f t="shared" si="24"/>
        <v>0</v>
      </c>
      <c r="N100" s="76"/>
      <c r="O100" s="83"/>
    </row>
    <row r="101" spans="1:15" s="84" customFormat="1" x14ac:dyDescent="0.2">
      <c r="A101" s="70">
        <f>IF(H101&lt;&gt;"",1+MAX($A$10:A100),"")</f>
        <v>84</v>
      </c>
      <c r="B101" s="87" t="s">
        <v>139</v>
      </c>
      <c r="C101" s="68"/>
      <c r="D101" s="69" t="s">
        <v>120</v>
      </c>
      <c r="E101" s="78">
        <v>1</v>
      </c>
      <c r="F101" s="89">
        <v>0</v>
      </c>
      <c r="G101" s="72">
        <f t="shared" si="21"/>
        <v>1</v>
      </c>
      <c r="H101" s="90" t="s">
        <v>36</v>
      </c>
      <c r="I101" s="77"/>
      <c r="J101" s="77">
        <f t="shared" si="22"/>
        <v>0</v>
      </c>
      <c r="K101" s="74"/>
      <c r="L101" s="74">
        <f t="shared" si="23"/>
        <v>0</v>
      </c>
      <c r="M101" s="75">
        <f t="shared" si="24"/>
        <v>0</v>
      </c>
      <c r="N101" s="76"/>
      <c r="O101" s="83"/>
    </row>
    <row r="102" spans="1:15" s="84" customFormat="1" x14ac:dyDescent="0.2">
      <c r="A102" s="70">
        <f>IF(H102&lt;&gt;"",1+MAX($A$10:A101),"")</f>
        <v>85</v>
      </c>
      <c r="B102" s="87" t="s">
        <v>139</v>
      </c>
      <c r="C102" s="68"/>
      <c r="D102" s="69" t="s">
        <v>121</v>
      </c>
      <c r="E102" s="78">
        <v>1</v>
      </c>
      <c r="F102" s="89">
        <v>0</v>
      </c>
      <c r="G102" s="72">
        <f t="shared" si="21"/>
        <v>1</v>
      </c>
      <c r="H102" s="90" t="s">
        <v>36</v>
      </c>
      <c r="I102" s="77"/>
      <c r="J102" s="77">
        <f t="shared" si="22"/>
        <v>0</v>
      </c>
      <c r="K102" s="74"/>
      <c r="L102" s="74">
        <f t="shared" si="23"/>
        <v>0</v>
      </c>
      <c r="M102" s="75">
        <f t="shared" si="24"/>
        <v>0</v>
      </c>
      <c r="N102" s="76"/>
      <c r="O102" s="83"/>
    </row>
    <row r="103" spans="1:15" s="84" customFormat="1" x14ac:dyDescent="0.2">
      <c r="A103" s="70">
        <f>IF(H103&lt;&gt;"",1+MAX($A$10:A102),"")</f>
        <v>86</v>
      </c>
      <c r="B103" s="87" t="s">
        <v>139</v>
      </c>
      <c r="C103" s="68"/>
      <c r="D103" s="69" t="s">
        <v>122</v>
      </c>
      <c r="E103" s="78">
        <v>1</v>
      </c>
      <c r="F103" s="89">
        <v>0</v>
      </c>
      <c r="G103" s="72">
        <f t="shared" si="21"/>
        <v>1</v>
      </c>
      <c r="H103" s="90" t="s">
        <v>36</v>
      </c>
      <c r="I103" s="77"/>
      <c r="J103" s="77">
        <f t="shared" si="22"/>
        <v>0</v>
      </c>
      <c r="K103" s="74"/>
      <c r="L103" s="74">
        <f t="shared" si="23"/>
        <v>0</v>
      </c>
      <c r="M103" s="75">
        <f t="shared" si="24"/>
        <v>0</v>
      </c>
      <c r="N103" s="76"/>
      <c r="O103" s="83"/>
    </row>
    <row r="104" spans="1:15" s="84" customFormat="1" x14ac:dyDescent="0.2">
      <c r="A104" s="70">
        <f>IF(H104&lt;&gt;"",1+MAX($A$10:A103),"")</f>
        <v>87</v>
      </c>
      <c r="B104" s="87" t="s">
        <v>139</v>
      </c>
      <c r="C104" s="68"/>
      <c r="D104" s="69" t="s">
        <v>123</v>
      </c>
      <c r="E104" s="78">
        <v>1</v>
      </c>
      <c r="F104" s="89">
        <v>0</v>
      </c>
      <c r="G104" s="72">
        <f t="shared" si="21"/>
        <v>1</v>
      </c>
      <c r="H104" s="90" t="s">
        <v>36</v>
      </c>
      <c r="I104" s="77"/>
      <c r="J104" s="77">
        <f t="shared" si="22"/>
        <v>0</v>
      </c>
      <c r="K104" s="74"/>
      <c r="L104" s="74">
        <f t="shared" si="23"/>
        <v>0</v>
      </c>
      <c r="M104" s="75">
        <f t="shared" si="24"/>
        <v>0</v>
      </c>
      <c r="N104" s="76"/>
      <c r="O104" s="83"/>
    </row>
    <row r="105" spans="1:15" s="84" customFormat="1" x14ac:dyDescent="0.2">
      <c r="A105" s="70">
        <f>IF(H105&lt;&gt;"",1+MAX($A$10:A104),"")</f>
        <v>88</v>
      </c>
      <c r="B105" s="87" t="s">
        <v>139</v>
      </c>
      <c r="C105" s="68"/>
      <c r="D105" s="69" t="s">
        <v>124</v>
      </c>
      <c r="E105" s="78">
        <v>1</v>
      </c>
      <c r="F105" s="89">
        <v>0</v>
      </c>
      <c r="G105" s="72">
        <f t="shared" si="21"/>
        <v>1</v>
      </c>
      <c r="H105" s="90" t="s">
        <v>36</v>
      </c>
      <c r="I105" s="77"/>
      <c r="J105" s="77">
        <f t="shared" si="22"/>
        <v>0</v>
      </c>
      <c r="K105" s="74"/>
      <c r="L105" s="74">
        <f t="shared" si="23"/>
        <v>0</v>
      </c>
      <c r="M105" s="75">
        <f t="shared" si="24"/>
        <v>0</v>
      </c>
      <c r="N105" s="76"/>
      <c r="O105" s="83"/>
    </row>
    <row r="106" spans="1:15" s="84" customFormat="1" x14ac:dyDescent="0.2">
      <c r="A106" s="70">
        <f>IF(H106&lt;&gt;"",1+MAX($A$10:A105),"")</f>
        <v>89</v>
      </c>
      <c r="B106" s="87" t="s">
        <v>139</v>
      </c>
      <c r="C106" s="68"/>
      <c r="D106" s="69" t="s">
        <v>125</v>
      </c>
      <c r="E106" s="78">
        <v>2</v>
      </c>
      <c r="F106" s="89">
        <v>0</v>
      </c>
      <c r="G106" s="72">
        <f t="shared" si="21"/>
        <v>2</v>
      </c>
      <c r="H106" s="90" t="s">
        <v>36</v>
      </c>
      <c r="I106" s="77"/>
      <c r="J106" s="77">
        <f t="shared" si="22"/>
        <v>0</v>
      </c>
      <c r="K106" s="74"/>
      <c r="L106" s="74">
        <f t="shared" si="23"/>
        <v>0</v>
      </c>
      <c r="M106" s="75">
        <f t="shared" si="24"/>
        <v>0</v>
      </c>
      <c r="N106" s="76"/>
      <c r="O106" s="83"/>
    </row>
    <row r="107" spans="1:15" s="84" customFormat="1" x14ac:dyDescent="0.2">
      <c r="A107" s="70">
        <f>IF(H107&lt;&gt;"",1+MAX($A$10:A106),"")</f>
        <v>90</v>
      </c>
      <c r="B107" s="87" t="s">
        <v>139</v>
      </c>
      <c r="C107" s="68"/>
      <c r="D107" s="69" t="s">
        <v>126</v>
      </c>
      <c r="E107" s="78">
        <v>2</v>
      </c>
      <c r="F107" s="89">
        <v>0</v>
      </c>
      <c r="G107" s="72">
        <f t="shared" si="21"/>
        <v>2</v>
      </c>
      <c r="H107" s="90" t="s">
        <v>36</v>
      </c>
      <c r="I107" s="77"/>
      <c r="J107" s="77">
        <f t="shared" si="22"/>
        <v>0</v>
      </c>
      <c r="K107" s="74"/>
      <c r="L107" s="74">
        <f t="shared" si="23"/>
        <v>0</v>
      </c>
      <c r="M107" s="75">
        <f t="shared" si="24"/>
        <v>0</v>
      </c>
      <c r="N107" s="76"/>
      <c r="O107" s="83"/>
    </row>
    <row r="108" spans="1:15" s="84" customFormat="1" x14ac:dyDescent="0.2">
      <c r="A108" s="70">
        <f>IF(H108&lt;&gt;"",1+MAX($A$10:A107),"")</f>
        <v>91</v>
      </c>
      <c r="B108" s="87" t="s">
        <v>139</v>
      </c>
      <c r="C108" s="68"/>
      <c r="D108" s="69" t="s">
        <v>127</v>
      </c>
      <c r="E108" s="78">
        <v>3</v>
      </c>
      <c r="F108" s="89">
        <v>0</v>
      </c>
      <c r="G108" s="72">
        <f t="shared" si="21"/>
        <v>3</v>
      </c>
      <c r="H108" s="90" t="s">
        <v>36</v>
      </c>
      <c r="I108" s="77"/>
      <c r="J108" s="77">
        <f t="shared" si="22"/>
        <v>0</v>
      </c>
      <c r="K108" s="74"/>
      <c r="L108" s="74">
        <f t="shared" si="23"/>
        <v>0</v>
      </c>
      <c r="M108" s="75">
        <f t="shared" si="24"/>
        <v>0</v>
      </c>
      <c r="N108" s="76"/>
      <c r="O108" s="83"/>
    </row>
    <row r="109" spans="1:15" s="84" customFormat="1" x14ac:dyDescent="0.2">
      <c r="A109" s="70">
        <f>IF(H109&lt;&gt;"",1+MAX($A$10:A108),"")</f>
        <v>92</v>
      </c>
      <c r="B109" s="87" t="s">
        <v>139</v>
      </c>
      <c r="C109" s="68"/>
      <c r="D109" s="69" t="s">
        <v>128</v>
      </c>
      <c r="E109" s="78">
        <v>6</v>
      </c>
      <c r="F109" s="89">
        <v>0</v>
      </c>
      <c r="G109" s="72">
        <f t="shared" si="21"/>
        <v>6</v>
      </c>
      <c r="H109" s="90" t="s">
        <v>36</v>
      </c>
      <c r="I109" s="77"/>
      <c r="J109" s="77">
        <f t="shared" si="22"/>
        <v>0</v>
      </c>
      <c r="K109" s="74"/>
      <c r="L109" s="74">
        <f t="shared" si="23"/>
        <v>0</v>
      </c>
      <c r="M109" s="75">
        <f t="shared" si="24"/>
        <v>0</v>
      </c>
      <c r="N109" s="76"/>
      <c r="O109" s="83"/>
    </row>
    <row r="110" spans="1:15" s="84" customFormat="1" x14ac:dyDescent="0.2">
      <c r="A110" s="70">
        <f>IF(H110&lt;&gt;"",1+MAX($A$10:A109),"")</f>
        <v>93</v>
      </c>
      <c r="B110" s="87" t="s">
        <v>139</v>
      </c>
      <c r="C110" s="68"/>
      <c r="D110" s="69" t="s">
        <v>129</v>
      </c>
      <c r="E110" s="78">
        <v>1</v>
      </c>
      <c r="F110" s="89">
        <v>0</v>
      </c>
      <c r="G110" s="72">
        <f t="shared" si="21"/>
        <v>1</v>
      </c>
      <c r="H110" s="90" t="s">
        <v>36</v>
      </c>
      <c r="I110" s="77"/>
      <c r="J110" s="77">
        <f t="shared" si="22"/>
        <v>0</v>
      </c>
      <c r="K110" s="74"/>
      <c r="L110" s="74">
        <f t="shared" si="23"/>
        <v>0</v>
      </c>
      <c r="M110" s="75">
        <f t="shared" si="24"/>
        <v>0</v>
      </c>
      <c r="N110" s="76"/>
      <c r="O110" s="83"/>
    </row>
    <row r="111" spans="1:15" s="84" customFormat="1" x14ac:dyDescent="0.2">
      <c r="A111" s="70">
        <f>IF(H111&lt;&gt;"",1+MAX($A$10:A110),"")</f>
        <v>94</v>
      </c>
      <c r="B111" s="87" t="s">
        <v>139</v>
      </c>
      <c r="C111" s="68"/>
      <c r="D111" s="69" t="s">
        <v>130</v>
      </c>
      <c r="E111" s="78">
        <v>1</v>
      </c>
      <c r="F111" s="89">
        <v>0</v>
      </c>
      <c r="G111" s="72">
        <f t="shared" si="21"/>
        <v>1</v>
      </c>
      <c r="H111" s="90" t="s">
        <v>36</v>
      </c>
      <c r="I111" s="77"/>
      <c r="J111" s="77">
        <f t="shared" si="22"/>
        <v>0</v>
      </c>
      <c r="K111" s="74"/>
      <c r="L111" s="74">
        <f t="shared" si="23"/>
        <v>0</v>
      </c>
      <c r="M111" s="75">
        <f t="shared" si="24"/>
        <v>0</v>
      </c>
      <c r="N111" s="76"/>
      <c r="O111" s="83"/>
    </row>
    <row r="112" spans="1:15" s="84" customFormat="1" x14ac:dyDescent="0.2">
      <c r="A112" s="70">
        <f>IF(H112&lt;&gt;"",1+MAX($A$10:A111),"")</f>
        <v>95</v>
      </c>
      <c r="B112" s="87" t="s">
        <v>139</v>
      </c>
      <c r="C112" s="68"/>
      <c r="D112" s="69" t="s">
        <v>131</v>
      </c>
      <c r="E112" s="78">
        <v>1</v>
      </c>
      <c r="F112" s="89">
        <v>0</v>
      </c>
      <c r="G112" s="72">
        <f t="shared" si="21"/>
        <v>1</v>
      </c>
      <c r="H112" s="90" t="s">
        <v>36</v>
      </c>
      <c r="I112" s="77"/>
      <c r="J112" s="77">
        <f t="shared" si="22"/>
        <v>0</v>
      </c>
      <c r="K112" s="74"/>
      <c r="L112" s="74">
        <f t="shared" si="23"/>
        <v>0</v>
      </c>
      <c r="M112" s="75">
        <f t="shared" si="24"/>
        <v>0</v>
      </c>
      <c r="N112" s="76"/>
      <c r="O112" s="83"/>
    </row>
    <row r="113" spans="1:15" s="84" customFormat="1" x14ac:dyDescent="0.2">
      <c r="A113" s="70">
        <f>IF(H113&lt;&gt;"",1+MAX($A$10:A112),"")</f>
        <v>96</v>
      </c>
      <c r="B113" s="87" t="s">
        <v>139</v>
      </c>
      <c r="C113" s="68"/>
      <c r="D113" s="69" t="s">
        <v>132</v>
      </c>
      <c r="E113" s="78">
        <v>6</v>
      </c>
      <c r="F113" s="89">
        <v>0</v>
      </c>
      <c r="G113" s="72">
        <f t="shared" si="21"/>
        <v>6</v>
      </c>
      <c r="H113" s="90" t="s">
        <v>36</v>
      </c>
      <c r="I113" s="77"/>
      <c r="J113" s="77">
        <f t="shared" si="22"/>
        <v>0</v>
      </c>
      <c r="K113" s="74"/>
      <c r="L113" s="74">
        <f t="shared" si="23"/>
        <v>0</v>
      </c>
      <c r="M113" s="75">
        <f t="shared" si="24"/>
        <v>0</v>
      </c>
      <c r="N113" s="76"/>
      <c r="O113" s="83"/>
    </row>
    <row r="114" spans="1:15" s="84" customFormat="1" x14ac:dyDescent="0.2">
      <c r="A114" s="70">
        <f>IF(H114&lt;&gt;"",1+MAX($A$10:A113),"")</f>
        <v>97</v>
      </c>
      <c r="B114" s="87" t="s">
        <v>139</v>
      </c>
      <c r="C114" s="68"/>
      <c r="D114" s="69" t="s">
        <v>133</v>
      </c>
      <c r="E114" s="78">
        <v>10</v>
      </c>
      <c r="F114" s="89">
        <v>0</v>
      </c>
      <c r="G114" s="72">
        <f t="shared" si="21"/>
        <v>10</v>
      </c>
      <c r="H114" s="90" t="s">
        <v>36</v>
      </c>
      <c r="I114" s="77"/>
      <c r="J114" s="77">
        <f t="shared" si="22"/>
        <v>0</v>
      </c>
      <c r="K114" s="74"/>
      <c r="L114" s="74">
        <f t="shared" si="23"/>
        <v>0</v>
      </c>
      <c r="M114" s="75">
        <f t="shared" si="24"/>
        <v>0</v>
      </c>
      <c r="N114" s="76"/>
      <c r="O114" s="83"/>
    </row>
    <row r="115" spans="1:15" s="84" customFormat="1" x14ac:dyDescent="0.2">
      <c r="A115" s="70">
        <f>IF(H115&lt;&gt;"",1+MAX($A$10:A114),"")</f>
        <v>98</v>
      </c>
      <c r="B115" s="87" t="s">
        <v>139</v>
      </c>
      <c r="C115" s="68"/>
      <c r="D115" s="69" t="s">
        <v>134</v>
      </c>
      <c r="E115" s="78">
        <v>3</v>
      </c>
      <c r="F115" s="89">
        <v>0</v>
      </c>
      <c r="G115" s="72">
        <f t="shared" si="21"/>
        <v>3</v>
      </c>
      <c r="H115" s="90" t="s">
        <v>36</v>
      </c>
      <c r="I115" s="77"/>
      <c r="J115" s="77">
        <f t="shared" si="22"/>
        <v>0</v>
      </c>
      <c r="K115" s="74"/>
      <c r="L115" s="74">
        <f t="shared" si="23"/>
        <v>0</v>
      </c>
      <c r="M115" s="75">
        <f t="shared" si="24"/>
        <v>0</v>
      </c>
      <c r="N115" s="76"/>
      <c r="O115" s="83"/>
    </row>
    <row r="116" spans="1:15" s="84" customFormat="1" x14ac:dyDescent="0.2">
      <c r="A116" s="70" t="str">
        <f>IF(H116&lt;&gt;"",1+MAX($A$10:A115),"")</f>
        <v/>
      </c>
      <c r="B116" s="87"/>
      <c r="C116" s="68"/>
      <c r="D116" s="94" t="s">
        <v>135</v>
      </c>
      <c r="E116" s="78"/>
      <c r="F116" s="71"/>
      <c r="G116" s="72"/>
      <c r="H116" s="73"/>
      <c r="I116" s="77"/>
      <c r="J116" s="77"/>
      <c r="K116" s="74"/>
      <c r="L116" s="74"/>
      <c r="M116" s="75"/>
      <c r="N116" s="76"/>
      <c r="O116" s="83"/>
    </row>
    <row r="117" spans="1:15" s="84" customFormat="1" x14ac:dyDescent="0.2">
      <c r="A117" s="70">
        <f>IF(H117&lt;&gt;"",1+MAX($A$10:A116),"")</f>
        <v>99</v>
      </c>
      <c r="B117" s="87" t="s">
        <v>139</v>
      </c>
      <c r="C117" s="68"/>
      <c r="D117" s="69" t="s">
        <v>136</v>
      </c>
      <c r="E117" s="78">
        <v>1</v>
      </c>
      <c r="F117" s="89">
        <v>0</v>
      </c>
      <c r="G117" s="72">
        <f t="shared" ref="G117:G118" si="25">CEILING(E117*(1+F117),1)</f>
        <v>1</v>
      </c>
      <c r="H117" s="90" t="s">
        <v>36</v>
      </c>
      <c r="I117" s="77"/>
      <c r="J117" s="77">
        <f t="shared" ref="J117:J118" si="26">I117*G117</f>
        <v>0</v>
      </c>
      <c r="K117" s="74"/>
      <c r="L117" s="74">
        <f t="shared" ref="L117:L118" si="27">K117*G117</f>
        <v>0</v>
      </c>
      <c r="M117" s="75">
        <f t="shared" ref="M117:M118" si="28">(I117+K117)*G117</f>
        <v>0</v>
      </c>
      <c r="N117" s="76"/>
      <c r="O117" s="83"/>
    </row>
    <row r="118" spans="1:15" s="84" customFormat="1" x14ac:dyDescent="0.2">
      <c r="A118" s="70">
        <f>IF(H118&lt;&gt;"",1+MAX($A$10:A117),"")</f>
        <v>100</v>
      </c>
      <c r="B118" s="87" t="s">
        <v>139</v>
      </c>
      <c r="C118" s="68"/>
      <c r="D118" s="69" t="s">
        <v>137</v>
      </c>
      <c r="E118" s="78">
        <v>1</v>
      </c>
      <c r="F118" s="89">
        <v>0</v>
      </c>
      <c r="G118" s="72">
        <f t="shared" si="25"/>
        <v>1</v>
      </c>
      <c r="H118" s="90" t="s">
        <v>36</v>
      </c>
      <c r="I118" s="77"/>
      <c r="J118" s="77">
        <f t="shared" si="26"/>
        <v>0</v>
      </c>
      <c r="K118" s="74"/>
      <c r="L118" s="74">
        <f t="shared" si="27"/>
        <v>0</v>
      </c>
      <c r="M118" s="75">
        <f t="shared" si="28"/>
        <v>0</v>
      </c>
      <c r="N118" s="76"/>
      <c r="O118" s="83"/>
    </row>
    <row r="119" spans="1:15" ht="16.5" thickBot="1" x14ac:dyDescent="0.25">
      <c r="A119" s="102" t="s">
        <v>5</v>
      </c>
      <c r="B119" s="103"/>
      <c r="C119" s="17"/>
      <c r="D119" s="9"/>
      <c r="E119" s="46"/>
      <c r="F119" s="46"/>
      <c r="G119" s="46"/>
      <c r="H119" s="103" t="s">
        <v>45</v>
      </c>
      <c r="I119" s="103"/>
      <c r="J119" s="49">
        <f>SUM(J10:J118)</f>
        <v>0</v>
      </c>
      <c r="K119" s="48" t="s">
        <v>44</v>
      </c>
      <c r="L119" s="49">
        <f>SUM(L10:L118)</f>
        <v>0</v>
      </c>
      <c r="M119" s="49">
        <f>SUM(M10:M118)</f>
        <v>0</v>
      </c>
      <c r="N119" s="49">
        <f>SUM(N10:N118)</f>
        <v>0</v>
      </c>
    </row>
    <row r="120" spans="1:15" ht="17.25" thickTop="1" thickBot="1" x14ac:dyDescent="0.25">
      <c r="A120" s="100" t="s">
        <v>9</v>
      </c>
      <c r="B120" s="101"/>
      <c r="C120" s="17"/>
      <c r="D120" s="9"/>
      <c r="E120" s="46"/>
      <c r="F120" s="46"/>
      <c r="G120" s="46"/>
      <c r="H120" s="47"/>
      <c r="I120" s="50">
        <v>0</v>
      </c>
      <c r="J120" s="50"/>
      <c r="K120" s="50"/>
      <c r="L120" s="50"/>
      <c r="M120" s="51">
        <f>I120*M119</f>
        <v>0</v>
      </c>
      <c r="N120" s="52">
        <f>I120*N119</f>
        <v>0</v>
      </c>
    </row>
    <row r="121" spans="1:15" ht="17.25" thickTop="1" thickBot="1" x14ac:dyDescent="0.25">
      <c r="A121" s="100" t="s">
        <v>8</v>
      </c>
      <c r="B121" s="101"/>
      <c r="C121" s="17"/>
      <c r="D121" s="9"/>
      <c r="E121" s="46"/>
      <c r="F121" s="46"/>
      <c r="G121" s="46"/>
      <c r="H121" s="47"/>
      <c r="I121" s="50">
        <v>0.25</v>
      </c>
      <c r="J121" s="50"/>
      <c r="K121" s="50"/>
      <c r="L121" s="50"/>
      <c r="M121" s="51">
        <f>I121*M119</f>
        <v>0</v>
      </c>
      <c r="N121" s="52">
        <f>I121*N119</f>
        <v>0</v>
      </c>
    </row>
    <row r="122" spans="1:15" ht="16.5" thickTop="1" x14ac:dyDescent="0.2">
      <c r="A122" s="96" t="s">
        <v>6</v>
      </c>
      <c r="B122" s="97"/>
      <c r="C122" s="18"/>
      <c r="D122" s="10"/>
      <c r="E122" s="53"/>
      <c r="F122" s="53"/>
      <c r="G122" s="53"/>
      <c r="H122" s="54"/>
      <c r="I122" s="55"/>
      <c r="J122" s="55"/>
      <c r="K122" s="55"/>
      <c r="L122" s="55"/>
      <c r="M122" s="56">
        <f>SUM(M119:M121)</f>
        <v>0</v>
      </c>
      <c r="N122" s="57">
        <f>SUM(N119:N121)</f>
        <v>0</v>
      </c>
    </row>
    <row r="123" spans="1:15" x14ac:dyDescent="0.2">
      <c r="A123" s="66"/>
      <c r="B123" s="23"/>
      <c r="C123" s="5"/>
      <c r="D123" s="4"/>
      <c r="E123" s="29"/>
      <c r="F123" s="29"/>
      <c r="G123" s="29"/>
      <c r="H123" s="23"/>
      <c r="I123" s="30"/>
      <c r="J123" s="30"/>
      <c r="K123" s="30"/>
      <c r="L123" s="30"/>
      <c r="M123" s="31"/>
      <c r="N123" s="32"/>
    </row>
    <row r="124" spans="1:15" x14ac:dyDescent="0.2">
      <c r="A124" s="66"/>
      <c r="B124" s="23"/>
      <c r="C124" s="5"/>
      <c r="D124" s="6"/>
      <c r="E124" s="28"/>
      <c r="F124" s="58"/>
      <c r="M124" s="58"/>
      <c r="N124" s="58"/>
    </row>
    <row r="125" spans="1:15" x14ac:dyDescent="0.2">
      <c r="A125" s="66"/>
      <c r="B125" s="23"/>
      <c r="C125" s="5"/>
      <c r="D125" s="6"/>
      <c r="E125" s="28"/>
      <c r="F125" s="58"/>
      <c r="M125" s="58"/>
      <c r="N125" s="58"/>
    </row>
    <row r="126" spans="1:15" x14ac:dyDescent="0.2">
      <c r="A126" s="66"/>
      <c r="B126" s="23"/>
      <c r="C126" s="5"/>
      <c r="D126" s="6"/>
      <c r="E126" s="28"/>
      <c r="F126" s="58"/>
      <c r="M126" s="58"/>
      <c r="N126" s="58"/>
    </row>
    <row r="127" spans="1:15" x14ac:dyDescent="0.2">
      <c r="A127" s="66"/>
      <c r="B127" s="23"/>
      <c r="C127" s="5"/>
      <c r="D127" s="6"/>
      <c r="E127" s="28"/>
      <c r="F127" s="58"/>
      <c r="M127" s="58"/>
      <c r="N127" s="58"/>
    </row>
    <row r="128" spans="1:15" x14ac:dyDescent="0.2">
      <c r="A128" s="66"/>
      <c r="B128" s="23"/>
      <c r="C128" s="5"/>
      <c r="D128" s="4"/>
      <c r="E128" s="28"/>
      <c r="M128" s="58"/>
      <c r="N128" s="58"/>
    </row>
    <row r="129" spans="1:14" x14ac:dyDescent="0.2">
      <c r="A129" s="66"/>
      <c r="B129" s="23"/>
      <c r="C129" s="5"/>
      <c r="D129" s="4"/>
      <c r="E129" s="28"/>
      <c r="F129" s="58"/>
      <c r="G129" s="29"/>
      <c r="H129" s="23"/>
      <c r="I129" s="58"/>
      <c r="J129" s="58"/>
      <c r="K129" s="58"/>
      <c r="L129" s="58"/>
      <c r="M129" s="58"/>
      <c r="N129" s="58"/>
    </row>
    <row r="130" spans="1:14" x14ac:dyDescent="0.2">
      <c r="A130" s="67"/>
      <c r="B130" s="27"/>
      <c r="C130" s="16"/>
      <c r="D130" s="4"/>
      <c r="E130" s="28"/>
      <c r="F130" s="58"/>
      <c r="G130" s="29"/>
      <c r="H130" s="23"/>
      <c r="I130" s="58"/>
      <c r="J130" s="58"/>
      <c r="K130" s="58"/>
      <c r="L130" s="58"/>
      <c r="M130" s="58"/>
      <c r="N130" s="58"/>
    </row>
    <row r="131" spans="1:14" x14ac:dyDescent="0.2">
      <c r="A131" s="23"/>
      <c r="B131" s="23"/>
      <c r="C131" s="5"/>
      <c r="D131" s="4"/>
      <c r="E131" s="28"/>
      <c r="F131" s="58"/>
      <c r="G131" s="29"/>
      <c r="H131" s="23"/>
      <c r="I131" s="58"/>
      <c r="J131" s="58"/>
      <c r="K131" s="58"/>
      <c r="L131" s="58"/>
      <c r="M131" s="58"/>
      <c r="N131" s="58"/>
    </row>
    <row r="132" spans="1:14" x14ac:dyDescent="0.2">
      <c r="E132" s="63"/>
      <c r="I132" s="58"/>
      <c r="J132" s="58"/>
      <c r="K132" s="58"/>
      <c r="L132" s="58"/>
      <c r="M132" s="58"/>
      <c r="N132" s="58"/>
    </row>
    <row r="133" spans="1:14" x14ac:dyDescent="0.2">
      <c r="E133" s="63"/>
      <c r="I133" s="58"/>
      <c r="J133" s="58"/>
      <c r="K133" s="58"/>
      <c r="L133" s="58"/>
      <c r="M133" s="58"/>
      <c r="N133" s="58"/>
    </row>
  </sheetData>
  <sortState ref="D220:K235">
    <sortCondition ref="D45"/>
  </sortState>
  <mergeCells count="6">
    <mergeCell ref="A122:B122"/>
    <mergeCell ref="A2:N2"/>
    <mergeCell ref="A121:B121"/>
    <mergeCell ref="A119:B119"/>
    <mergeCell ref="A120:B120"/>
    <mergeCell ref="H119:I119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