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/>
  </bookViews>
  <sheets>
    <sheet name="DETAIL" sheetId="11" r:id="rId1"/>
  </sheets>
  <definedNames>
    <definedName name="_xlnm._FilterDatabase" localSheetId="0" hidden="1">DETAIL!$A$9:$N$92</definedName>
    <definedName name="_xlnm.Print_Area" localSheetId="0">DETAIL!$A$1:$N$93</definedName>
    <definedName name="_xlnm.Print_Titles" localSheetId="0">DETAIL!$9:$9</definedName>
  </definedNames>
  <calcPr calcId="152511"/>
</workbook>
</file>

<file path=xl/calcChain.xml><?xml version="1.0" encoding="utf-8"?>
<calcChain xmlns="http://schemas.openxmlformats.org/spreadsheetml/2006/main">
  <c r="D4" i="11" l="1"/>
  <c r="A30" i="11" l="1"/>
  <c r="A36" i="11"/>
  <c r="A41" i="11"/>
  <c r="A46" i="11"/>
  <c r="A51" i="11"/>
  <c r="A56" i="11"/>
  <c r="A61" i="11"/>
  <c r="A66" i="11"/>
  <c r="A71" i="11"/>
  <c r="A76" i="11"/>
  <c r="A81" i="11"/>
  <c r="A86" i="11"/>
  <c r="A88" i="11"/>
  <c r="G85" i="11"/>
  <c r="M85" i="11" s="1"/>
  <c r="G84" i="11"/>
  <c r="M84" i="11" s="1"/>
  <c r="G83" i="11"/>
  <c r="M83" i="11" s="1"/>
  <c r="G82" i="11"/>
  <c r="M82" i="11" s="1"/>
  <c r="G80" i="11"/>
  <c r="M80" i="11" s="1"/>
  <c r="G79" i="11"/>
  <c r="M79" i="11" s="1"/>
  <c r="G78" i="11"/>
  <c r="M78" i="11" s="1"/>
  <c r="G77" i="11"/>
  <c r="M77" i="11" s="1"/>
  <c r="G75" i="11"/>
  <c r="M75" i="11" s="1"/>
  <c r="G74" i="11"/>
  <c r="M74" i="11" s="1"/>
  <c r="G73" i="11"/>
  <c r="M73" i="11" s="1"/>
  <c r="G72" i="11"/>
  <c r="M72" i="11" s="1"/>
  <c r="G70" i="11"/>
  <c r="M70" i="11" s="1"/>
  <c r="G69" i="11"/>
  <c r="M69" i="11" s="1"/>
  <c r="G68" i="11"/>
  <c r="M68" i="11" s="1"/>
  <c r="G67" i="11"/>
  <c r="M67" i="11" s="1"/>
  <c r="G65" i="11"/>
  <c r="M65" i="11" s="1"/>
  <c r="G64" i="11"/>
  <c r="M64" i="11" s="1"/>
  <c r="G63" i="11"/>
  <c r="M63" i="11" s="1"/>
  <c r="G62" i="11"/>
  <c r="M62" i="11" s="1"/>
  <c r="G60" i="11"/>
  <c r="L60" i="11" s="1"/>
  <c r="G59" i="11"/>
  <c r="L59" i="11" s="1"/>
  <c r="G58" i="11"/>
  <c r="M58" i="11" s="1"/>
  <c r="G57" i="11"/>
  <c r="M57" i="11" s="1"/>
  <c r="G55" i="11"/>
  <c r="M55" i="11" s="1"/>
  <c r="G54" i="11"/>
  <c r="M54" i="11" s="1"/>
  <c r="G53" i="11"/>
  <c r="M53" i="11" s="1"/>
  <c r="G52" i="11"/>
  <c r="M52" i="11" s="1"/>
  <c r="G50" i="11"/>
  <c r="M50" i="11" s="1"/>
  <c r="G49" i="11"/>
  <c r="M49" i="11" s="1"/>
  <c r="G48" i="11"/>
  <c r="M48" i="11" s="1"/>
  <c r="G47" i="11"/>
  <c r="M47" i="11" s="1"/>
  <c r="G45" i="11"/>
  <c r="M45" i="11" s="1"/>
  <c r="G44" i="11"/>
  <c r="M44" i="11" s="1"/>
  <c r="G43" i="11"/>
  <c r="M43" i="11" s="1"/>
  <c r="G42" i="11"/>
  <c r="M42" i="11" s="1"/>
  <c r="G40" i="11"/>
  <c r="M40" i="11" s="1"/>
  <c r="G39" i="11"/>
  <c r="M39" i="11" s="1"/>
  <c r="G38" i="11"/>
  <c r="M38" i="11" s="1"/>
  <c r="G37" i="11"/>
  <c r="M37" i="11" s="1"/>
  <c r="G35" i="11"/>
  <c r="M35" i="11" s="1"/>
  <c r="G31" i="11"/>
  <c r="M31" i="11" s="1"/>
  <c r="G29" i="11"/>
  <c r="J29" i="11" s="1"/>
  <c r="M59" i="11" l="1"/>
  <c r="M60" i="11"/>
  <c r="J82" i="11"/>
  <c r="J83" i="11"/>
  <c r="J84" i="11"/>
  <c r="J85" i="11"/>
  <c r="L83" i="11"/>
  <c r="L84" i="11"/>
  <c r="L85" i="11"/>
  <c r="L82" i="11"/>
  <c r="J79" i="11"/>
  <c r="J78" i="11"/>
  <c r="L78" i="11"/>
  <c r="L79" i="11"/>
  <c r="L80" i="11"/>
  <c r="J77" i="11"/>
  <c r="J80" i="11"/>
  <c r="L77" i="11"/>
  <c r="J72" i="11"/>
  <c r="J74" i="11"/>
  <c r="J75" i="11"/>
  <c r="L72" i="11"/>
  <c r="L73" i="11"/>
  <c r="L74" i="11"/>
  <c r="L75" i="11"/>
  <c r="J73" i="11"/>
  <c r="J67" i="11"/>
  <c r="J69" i="11"/>
  <c r="L68" i="11"/>
  <c r="L69" i="11"/>
  <c r="L70" i="11"/>
  <c r="J68" i="11"/>
  <c r="J70" i="11"/>
  <c r="L67" i="11"/>
  <c r="J63" i="11"/>
  <c r="J62" i="11"/>
  <c r="J65" i="11"/>
  <c r="L62" i="11"/>
  <c r="L63" i="11"/>
  <c r="L64" i="11"/>
  <c r="L65" i="11"/>
  <c r="J64" i="11"/>
  <c r="J57" i="11"/>
  <c r="J58" i="11"/>
  <c r="J59" i="11"/>
  <c r="J60" i="11"/>
  <c r="L57" i="11"/>
  <c r="L58" i="11"/>
  <c r="J52" i="11"/>
  <c r="J53" i="11"/>
  <c r="J54" i="11"/>
  <c r="J55" i="11"/>
  <c r="L52" i="11"/>
  <c r="L53" i="11"/>
  <c r="L54" i="11"/>
  <c r="L55" i="11"/>
  <c r="J47" i="11"/>
  <c r="J48" i="11"/>
  <c r="J49" i="11"/>
  <c r="J50" i="11"/>
  <c r="L47" i="11"/>
  <c r="L48" i="11"/>
  <c r="L49" i="11"/>
  <c r="L50" i="11"/>
  <c r="J42" i="11"/>
  <c r="J43" i="11"/>
  <c r="J44" i="11"/>
  <c r="J45" i="11"/>
  <c r="L42" i="11"/>
  <c r="L43" i="11"/>
  <c r="L44" i="11"/>
  <c r="L45" i="11"/>
  <c r="J38" i="11"/>
  <c r="J39" i="11"/>
  <c r="L37" i="11"/>
  <c r="L38" i="11"/>
  <c r="L39" i="11"/>
  <c r="L40" i="11"/>
  <c r="J37" i="11"/>
  <c r="J40" i="11"/>
  <c r="L35" i="11"/>
  <c r="J35" i="11"/>
  <c r="J31" i="11"/>
  <c r="L31" i="11"/>
  <c r="M29" i="11"/>
  <c r="L29" i="11"/>
  <c r="A21" i="11" l="1"/>
  <c r="A22" i="11"/>
  <c r="A23" i="11"/>
  <c r="A24" i="11"/>
  <c r="A20" i="11" l="1"/>
  <c r="G25" i="11" l="1"/>
  <c r="G87" i="11"/>
  <c r="G34" i="11"/>
  <c r="G33" i="11"/>
  <c r="G32" i="11"/>
  <c r="G28" i="11"/>
  <c r="G27" i="11"/>
  <c r="G26" i="11"/>
  <c r="L28" i="11" l="1"/>
  <c r="J28" i="11"/>
  <c r="M28" i="11"/>
  <c r="M87" i="11"/>
  <c r="L87" i="11"/>
  <c r="J87" i="11"/>
  <c r="M25" i="11"/>
  <c r="J25" i="11"/>
  <c r="L25" i="11"/>
  <c r="L26" i="11"/>
  <c r="J26" i="11"/>
  <c r="M26" i="11"/>
  <c r="J33" i="11"/>
  <c r="L33" i="11"/>
  <c r="M33" i="11"/>
  <c r="M32" i="11"/>
  <c r="L32" i="11"/>
  <c r="J32" i="11"/>
  <c r="J27" i="11"/>
  <c r="M27" i="11"/>
  <c r="L27" i="11"/>
  <c r="J34" i="11"/>
  <c r="M34" i="11"/>
  <c r="L34" i="11"/>
  <c r="N21" i="11" l="1"/>
  <c r="L89" i="11"/>
  <c r="J89" i="11"/>
  <c r="M12" i="11"/>
  <c r="M13" i="11" l="1"/>
  <c r="N10" i="11" s="1"/>
  <c r="N89" i="11" s="1"/>
  <c r="M14" i="11"/>
  <c r="M15" i="11"/>
  <c r="M16" i="11"/>
  <c r="M17" i="11"/>
  <c r="M18" i="11"/>
  <c r="M19" i="11"/>
  <c r="N90" i="11" l="1"/>
  <c r="N91" i="11"/>
  <c r="N92" i="11"/>
  <c r="M89" i="11"/>
  <c r="G14" i="11"/>
  <c r="G15" i="11"/>
  <c r="G16" i="11"/>
  <c r="G17" i="11"/>
  <c r="G18" i="11"/>
  <c r="G19" i="11"/>
  <c r="M90" i="11" l="1"/>
  <c r="M92" i="11" s="1"/>
  <c r="M91" i="11"/>
  <c r="G13" i="11"/>
  <c r="G12" i="11"/>
  <c r="A12" i="11"/>
  <c r="M5" i="11" l="1"/>
  <c r="A13" i="11"/>
  <c r="A14" i="11" l="1"/>
  <c r="A15" i="11" l="1"/>
  <c r="A16" i="11" l="1"/>
  <c r="A17" i="11" l="1"/>
  <c r="M6" i="11"/>
  <c r="M7" i="11" s="1"/>
  <c r="A18" i="11" l="1"/>
  <c r="A19" i="11" l="1"/>
  <c r="A25" i="11" l="1"/>
  <c r="A26" i="11" s="1"/>
  <c r="A27" i="11" s="1"/>
  <c r="A28" i="11" s="1"/>
  <c r="A29" i="11" s="1"/>
  <c r="A31" i="11" s="1"/>
  <c r="A32" i="11" s="1"/>
  <c r="A33" i="11" s="1"/>
  <c r="A34" i="11" s="1"/>
  <c r="A35" i="11" s="1"/>
  <c r="A37" i="11" s="1"/>
  <c r="A38" i="11" s="1"/>
  <c r="A39" i="11" s="1"/>
  <c r="A40" i="11" s="1"/>
  <c r="A42" i="11" s="1"/>
  <c r="A43" i="11" s="1"/>
  <c r="A44" i="11" s="1"/>
  <c r="A45" i="11" s="1"/>
  <c r="A47" i="11" s="1"/>
  <c r="A48" i="11" s="1"/>
  <c r="A49" i="11" s="1"/>
  <c r="A50" i="11" s="1"/>
  <c r="A52" i="11" s="1"/>
  <c r="A53" i="11" s="1"/>
  <c r="A54" i="11" s="1"/>
  <c r="A55" i="11" s="1"/>
  <c r="A57" i="11" s="1"/>
  <c r="A58" i="11" s="1"/>
  <c r="A59" i="11" s="1"/>
  <c r="A60" i="11" s="1"/>
  <c r="A62" i="11" s="1"/>
  <c r="A63" i="11" s="1"/>
  <c r="A64" i="11" s="1"/>
  <c r="A65" i="11" s="1"/>
  <c r="A67" i="11" s="1"/>
  <c r="A68" i="11" s="1"/>
  <c r="A69" i="11" s="1"/>
  <c r="A70" i="11" s="1"/>
  <c r="A72" i="11" s="1"/>
  <c r="A73" i="11" s="1"/>
  <c r="A74" i="11" s="1"/>
  <c r="A75" i="11" s="1"/>
  <c r="A77" i="11" s="1"/>
  <c r="A78" i="11" s="1"/>
  <c r="A79" i="11" s="1"/>
  <c r="A80" i="11" s="1"/>
  <c r="A82" i="11" s="1"/>
  <c r="A83" i="11" s="1"/>
  <c r="A84" i="11" s="1"/>
  <c r="A85" i="11" s="1"/>
  <c r="A87" i="11" s="1"/>
</calcChain>
</file>

<file path=xl/sharedStrings.xml><?xml version="1.0" encoding="utf-8"?>
<sst xmlns="http://schemas.openxmlformats.org/spreadsheetml/2006/main" count="242" uniqueCount="74">
  <si>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</si>
  <si>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</si>
  <si>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</si>
  <si>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</si>
  <si>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</si>
  <si>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</si>
  <si>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</si>
  <si>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</si>
  <si>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</si>
  <si>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</si>
  <si>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</si>
  <si>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</si>
  <si>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</si>
  <si>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</si>
  <si>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</si>
  <si>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</si>
  <si>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</si>
  <si>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</si>
  <si>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</si>
  <si>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</si>
  <si>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</si>
  <si>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</si>
  <si>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</si>
  <si>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</si>
  <si>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</si>
  <si>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</si>
  <si>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</si>
  <si>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</si>
  <si>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</si>
  <si>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</si>
  <si>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</si>
  <si>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</si>
  <si>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</si>
  <si>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-</t>
  </si>
  <si>
    <t>UNIT LABOR COST</t>
  </si>
  <si>
    <t>UNIT MATERIAL COST</t>
  </si>
  <si>
    <t>SF</t>
  </si>
  <si>
    <t>LS</t>
  </si>
  <si>
    <t>LF</t>
  </si>
  <si>
    <t>DIV-01</t>
  </si>
  <si>
    <t>DIV-09</t>
  </si>
  <si>
    <t>FINISHES</t>
  </si>
  <si>
    <t>TOTAL MATERIAL COST</t>
  </si>
  <si>
    <t>TOTAL LABOR COST</t>
  </si>
  <si>
    <t>Total Mat. Cost =</t>
  </si>
  <si>
    <t>Total Lab. Cost =</t>
  </si>
  <si>
    <t>Dry Walls</t>
  </si>
  <si>
    <t>2 x 6 exterior dry wall</t>
  </si>
  <si>
    <t>6" metal stud @ 16" O.C</t>
  </si>
  <si>
    <t>5/8" gypsum board one side</t>
  </si>
  <si>
    <t>3/4" Fiber board sheathing</t>
  </si>
  <si>
    <t>R21 batt insulation</t>
  </si>
  <si>
    <t xml:space="preserve">Sealant </t>
  </si>
  <si>
    <t>Type 6 exterior dry wall</t>
  </si>
  <si>
    <t>3 5/8"Metal stud @ 16" O.C</t>
  </si>
  <si>
    <t>Type 1 interior dry wall</t>
  </si>
  <si>
    <t>5/8" gypsum board both side</t>
  </si>
  <si>
    <t>Type 1A interior dry wall</t>
  </si>
  <si>
    <t>Type 1B interior dry wall</t>
  </si>
  <si>
    <t>Type 2 interior dry wall</t>
  </si>
  <si>
    <t>Type 2A interior dry wall</t>
  </si>
  <si>
    <t>Type 3 interior dry wall</t>
  </si>
  <si>
    <t>8" metal stud @ 16" O.C</t>
  </si>
  <si>
    <t>Type 4 interior dry wall</t>
  </si>
  <si>
    <t>Type 5  1HR fire raterd wall</t>
  </si>
  <si>
    <t>Type 7 1HR fire raterdinterior wall</t>
  </si>
  <si>
    <t>Type 9  1HR fire raterd  wall</t>
  </si>
  <si>
    <t>4"Metal stud @ 16" O.C</t>
  </si>
  <si>
    <t>Ceiling</t>
  </si>
  <si>
    <t>Gpsum board Ceiling</t>
  </si>
  <si>
    <t>A-101</t>
  </si>
  <si>
    <t>A-104</t>
  </si>
  <si>
    <t>CROSSROADS SHOPPING CENTER,LLC</t>
  </si>
  <si>
    <t>456 ALBANY AVE,AMITYVILLE,NY,11701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</si>
</sst>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</numFmts>
  <fonts count="4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0" fontId="39" fillId="0" borderId="0" xfId="0" applyFont="1" applyFill="1" applyAlignment="1">
      <alignment horizontal="center" vertical="center"/>
    </xf>
    <xf numFmtId="9" fontId="37" fillId="25" borderId="7" xfId="38" applyNumberFormat="1" applyFont="1" applyFill="1" applyBorder="1" applyAlignment="1">
      <alignment horizontal="center" vertical="center"/>
    </xf>
    <xf numFmtId="41" fontId="37" fillId="25" borderId="7" xfId="38" applyNumberFormat="1" applyFont="1" applyFill="1" applyBorder="1" applyAlignment="1">
      <alignment horizontal="center" vertical="center"/>
    </xf>
    <xf numFmtId="0" fontId="37" fillId="25" borderId="7" xfId="38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1" fontId="37" fillId="25" borderId="27" xfId="38" applyNumberFormat="1" applyFont="1" applyFill="1" applyBorder="1" applyAlignment="1">
      <alignment horizontal="center" vertical="top"/>
    </xf>
    <xf numFmtId="167" fontId="37" fillId="25" borderId="7" xfId="38" applyNumberFormat="1" applyFont="1" applyFill="1" applyBorder="1" applyAlignment="1">
      <alignment vertical="center"/>
    </xf>
    <xf numFmtId="166" fontId="37" fillId="25" borderId="7" xfId="38" applyNumberFormat="1" applyFont="1" applyFill="1" applyBorder="1" applyAlignment="1" applyProtection="1">
      <alignment horizontal="left" vertical="center"/>
    </xf>
    <xf numFmtId="42" fontId="38" fillId="25" borderId="28" xfId="38" applyNumberFormat="1" applyFont="1" applyFill="1" applyBorder="1" applyAlignment="1" applyProtection="1">
      <alignment horizontal="left" vertical="center"/>
    </xf>
    <xf numFmtId="1" fontId="37" fillId="25" borderId="22" xfId="38" applyNumberFormat="1" applyFont="1" applyFill="1" applyBorder="1" applyAlignment="1">
      <alignment horizontal="center" vertical="center"/>
    </xf>
    <xf numFmtId="0" fontId="30" fillId="20" borderId="13" xfId="39" applyFont="1" applyBorder="1" applyAlignment="1">
      <alignment horizontal="center" vertical="center"/>
    </xf>
    <xf numFmtId="0" fontId="26" fillId="24" borderId="7" xfId="38" applyFont="1" applyFill="1" applyBorder="1" applyAlignment="1">
      <alignment horizontal="justify" vertical="top" wrapText="1"/>
    </xf>
    <xf numFmtId="0" fontId="26" fillId="25" borderId="7" xfId="38" applyFont="1" applyFill="1" applyBorder="1" applyAlignment="1">
      <alignment horizontal="justify" vertical="top" wrapText="1"/>
    </xf>
    <xf numFmtId="168" fontId="35" fillId="0" borderId="0" xfId="0" applyNumberFormat="1" applyFont="1" applyBorder="1" applyAlignment="1"/>
    <xf numFmtId="0" fontId="29" fillId="0" borderId="25" xfId="41" applyFont="1" applyFill="1" applyBorder="1" applyAlignment="1">
      <alignment horizontal="left" vertical="center"/>
    </xf>
    <xf numFmtId="0" fontId="29" fillId="0" borderId="26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3" xfId="41" applyFont="1" applyFill="1" applyBorder="1" applyAlignment="1">
      <alignment horizontal="left" vertical="center"/>
    </xf>
    <xf numFmtId="0" fontId="29" fillId="0" borderId="24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tabSelected="1" zoomScale="85" zoomScaleNormal="85" zoomScaleSheetLayoutView="40" workbookViewId="0">
      <pane ySplit="1" topLeftCell="A2" activePane="bottomLeft" state="frozen"/>
      <selection pane="bottomLeft" activeCell="A2" sqref="A2:N2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62" style="3" customWidth="1"/>
    <col min="5" max="5" width="8.33203125" style="59" customWidth="1"/>
    <col min="6" max="6" width="8.44140625" style="59" customWidth="1"/>
    <col min="7" max="7" width="9.109375" style="59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60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23</v>
      </c>
      <c r="C1" s="21" t="s">
        <v>24</v>
      </c>
      <c r="D1" s="22" t="s">
        <v>1</v>
      </c>
      <c r="E1" s="22" t="s">
        <v>4</v>
      </c>
      <c r="F1" s="22" t="s">
        <v>26</v>
      </c>
      <c r="G1" s="22" t="s">
        <v>25</v>
      </c>
      <c r="H1" s="21" t="s">
        <v>0</v>
      </c>
      <c r="I1" s="21" t="s">
        <v>34</v>
      </c>
      <c r="J1" s="21" t="s">
        <v>43</v>
      </c>
      <c r="K1" s="21" t="s">
        <v>35</v>
      </c>
      <c r="L1" s="21" t="s">
        <v>42</v>
      </c>
      <c r="M1" s="22" t="s">
        <v>7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102" t="s">
        <v>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22" x14ac:dyDescent="0.2">
      <c r="A3" s="66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64" t="s">
        <v>20</v>
      </c>
      <c r="D4" s="108">
        <f ca="1">TODAY()</f>
        <v>44585</v>
      </c>
      <c r="E4" s="29"/>
      <c r="F4" s="29"/>
      <c r="G4" s="29"/>
      <c r="H4" s="23"/>
      <c r="L4" s="34" t="s">
        <v>15</v>
      </c>
      <c r="M4" s="34" t="s">
        <v>16</v>
      </c>
      <c r="N4" s="32"/>
    </row>
    <row r="5" spans="1:22" ht="20.25" x14ac:dyDescent="0.3">
      <c r="B5" s="24"/>
      <c r="C5" s="64" t="s">
        <v>21</v>
      </c>
      <c r="D5" s="99" t="s">
        <v>72</v>
      </c>
      <c r="E5" s="3"/>
      <c r="F5" s="29"/>
      <c r="G5" s="29"/>
      <c r="H5" s="23"/>
      <c r="L5" s="35" t="s">
        <v>17</v>
      </c>
      <c r="M5" s="36">
        <f>M89</f>
        <v>0</v>
      </c>
      <c r="N5" s="32"/>
    </row>
    <row r="6" spans="1:22" ht="20.25" x14ac:dyDescent="0.3">
      <c r="B6" s="24"/>
      <c r="C6" s="65" t="s">
        <v>22</v>
      </c>
      <c r="D6" s="99" t="s">
        <v>73</v>
      </c>
      <c r="E6" s="3"/>
      <c r="F6" s="29"/>
      <c r="G6" s="29"/>
      <c r="H6" s="23"/>
      <c r="L6" s="35" t="s">
        <v>18</v>
      </c>
      <c r="M6" s="36">
        <f>SUM(N90:N91)</f>
        <v>0</v>
      </c>
      <c r="N6" s="32"/>
    </row>
    <row r="7" spans="1:22" ht="20.25" x14ac:dyDescent="0.2">
      <c r="A7" s="66"/>
      <c r="B7" s="23"/>
      <c r="C7" s="5"/>
      <c r="D7" s="4"/>
      <c r="E7" s="29"/>
      <c r="F7" s="29"/>
      <c r="G7" s="29"/>
      <c r="H7" s="23"/>
      <c r="L7" s="35" t="s">
        <v>19</v>
      </c>
      <c r="M7" s="36">
        <f>M5+M6</f>
        <v>0</v>
      </c>
      <c r="N7" s="32"/>
    </row>
    <row r="8" spans="1:22" ht="16.5" customHeight="1" x14ac:dyDescent="0.2">
      <c r="A8" s="66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23</v>
      </c>
      <c r="C9" s="21" t="s">
        <v>24</v>
      </c>
      <c r="D9" s="22" t="s">
        <v>1</v>
      </c>
      <c r="E9" s="22" t="s">
        <v>4</v>
      </c>
      <c r="F9" s="22" t="s">
        <v>26</v>
      </c>
      <c r="G9" s="22" t="s">
        <v>25</v>
      </c>
      <c r="H9" s="21" t="s">
        <v>0</v>
      </c>
      <c r="I9" s="21" t="s">
        <v>34</v>
      </c>
      <c r="J9" s="21" t="s">
        <v>43</v>
      </c>
      <c r="K9" s="21" t="s">
        <v>35</v>
      </c>
      <c r="L9" s="21" t="s">
        <v>42</v>
      </c>
      <c r="M9" s="22" t="s">
        <v>7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39</v>
      </c>
      <c r="D10" s="8" t="s">
        <v>11</v>
      </c>
      <c r="E10" s="62"/>
      <c r="F10" s="37"/>
      <c r="G10" s="37"/>
      <c r="H10" s="37"/>
      <c r="I10" s="37"/>
      <c r="J10" s="84"/>
      <c r="K10" s="37"/>
      <c r="L10" s="84"/>
      <c r="M10" s="37"/>
      <c r="N10" s="38">
        <f>SUM(M11:M20)</f>
        <v>0</v>
      </c>
      <c r="O10" s="11" t="s">
        <v>10</v>
      </c>
    </row>
    <row r="11" spans="1:22" s="12" customFormat="1" x14ac:dyDescent="0.2">
      <c r="A11" s="70"/>
      <c r="B11" s="26"/>
      <c r="C11" s="13"/>
      <c r="D11" s="14"/>
      <c r="E11" s="61"/>
      <c r="F11" s="39"/>
      <c r="G11" s="40"/>
      <c r="H11" s="41"/>
      <c r="I11" s="42"/>
      <c r="J11" s="74"/>
      <c r="K11" s="42"/>
      <c r="L11" s="74"/>
      <c r="M11" s="43"/>
      <c r="N11" s="44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12</v>
      </c>
      <c r="E12" s="61">
        <v>1</v>
      </c>
      <c r="F12" s="39">
        <v>0</v>
      </c>
      <c r="G12" s="40">
        <f t="shared" ref="G12:G19" si="0">E12*(1+F12)</f>
        <v>1</v>
      </c>
      <c r="H12" s="41" t="s">
        <v>37</v>
      </c>
      <c r="I12" s="45" t="s">
        <v>33</v>
      </c>
      <c r="J12" s="77"/>
      <c r="K12" s="42"/>
      <c r="L12" s="74"/>
      <c r="M12" s="43" t="str">
        <f>I12</f>
        <v>-</v>
      </c>
      <c r="N12" s="44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13</v>
      </c>
      <c r="E13" s="61">
        <v>1</v>
      </c>
      <c r="F13" s="39">
        <v>0</v>
      </c>
      <c r="G13" s="40">
        <f t="shared" si="0"/>
        <v>1</v>
      </c>
      <c r="H13" s="41" t="s">
        <v>37</v>
      </c>
      <c r="I13" s="77" t="s">
        <v>33</v>
      </c>
      <c r="J13" s="77"/>
      <c r="K13" s="42"/>
      <c r="L13" s="74"/>
      <c r="M13" s="75" t="str">
        <f t="shared" ref="M13:M19" si="1">I13</f>
        <v>-</v>
      </c>
      <c r="N13" s="44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27</v>
      </c>
      <c r="E14" s="61">
        <v>1</v>
      </c>
      <c r="F14" s="39">
        <v>0</v>
      </c>
      <c r="G14" s="40">
        <f t="shared" si="0"/>
        <v>1</v>
      </c>
      <c r="H14" s="41" t="s">
        <v>37</v>
      </c>
      <c r="I14" s="77" t="s">
        <v>33</v>
      </c>
      <c r="J14" s="77"/>
      <c r="K14" s="42"/>
      <c r="L14" s="74"/>
      <c r="M14" s="75" t="str">
        <f t="shared" si="1"/>
        <v>-</v>
      </c>
      <c r="N14" s="44"/>
      <c r="O14" s="11"/>
    </row>
    <row r="15" spans="1:22" s="12" customFormat="1" x14ac:dyDescent="0.2">
      <c r="A15" s="26">
        <f>IF(H15&lt;&gt;"",1+MAX($A$10:A14),"")</f>
        <v>4</v>
      </c>
      <c r="B15" s="26"/>
      <c r="C15" s="13"/>
      <c r="D15" s="14" t="s">
        <v>28</v>
      </c>
      <c r="E15" s="61">
        <v>1</v>
      </c>
      <c r="F15" s="39">
        <v>0</v>
      </c>
      <c r="G15" s="40">
        <f t="shared" si="0"/>
        <v>1</v>
      </c>
      <c r="H15" s="41" t="s">
        <v>37</v>
      </c>
      <c r="I15" s="45" t="s">
        <v>33</v>
      </c>
      <c r="J15" s="77"/>
      <c r="K15" s="42"/>
      <c r="L15" s="74"/>
      <c r="M15" s="75" t="str">
        <f t="shared" si="1"/>
        <v>-</v>
      </c>
      <c r="N15" s="44"/>
      <c r="O15" s="11"/>
    </row>
    <row r="16" spans="1:22" s="12" customFormat="1" x14ac:dyDescent="0.2">
      <c r="A16" s="26">
        <f>IF(H16&lt;&gt;"",1+MAX($A$10:A15),"")</f>
        <v>5</v>
      </c>
      <c r="B16" s="26"/>
      <c r="C16" s="13"/>
      <c r="D16" s="14" t="s">
        <v>29</v>
      </c>
      <c r="E16" s="61">
        <v>1</v>
      </c>
      <c r="F16" s="39">
        <v>0</v>
      </c>
      <c r="G16" s="40">
        <f t="shared" si="0"/>
        <v>1</v>
      </c>
      <c r="H16" s="41" t="s">
        <v>37</v>
      </c>
      <c r="I16" s="45" t="s">
        <v>33</v>
      </c>
      <c r="J16" s="77"/>
      <c r="K16" s="42"/>
      <c r="L16" s="74"/>
      <c r="M16" s="75" t="str">
        <f t="shared" si="1"/>
        <v>-</v>
      </c>
      <c r="N16" s="44"/>
      <c r="O16" s="11"/>
    </row>
    <row r="17" spans="1:15" s="12" customFormat="1" x14ac:dyDescent="0.2">
      <c r="A17" s="26">
        <f>IF(H17&lt;&gt;"",1+MAX($A$10:A16),"")</f>
        <v>6</v>
      </c>
      <c r="B17" s="26"/>
      <c r="C17" s="13"/>
      <c r="D17" s="14" t="s">
        <v>30</v>
      </c>
      <c r="E17" s="61">
        <v>1</v>
      </c>
      <c r="F17" s="39">
        <v>0</v>
      </c>
      <c r="G17" s="40">
        <f t="shared" si="0"/>
        <v>1</v>
      </c>
      <c r="H17" s="41" t="s">
        <v>37</v>
      </c>
      <c r="I17" s="45" t="s">
        <v>33</v>
      </c>
      <c r="J17" s="77"/>
      <c r="K17" s="42"/>
      <c r="L17" s="74"/>
      <c r="M17" s="75" t="str">
        <f t="shared" si="1"/>
        <v>-</v>
      </c>
      <c r="N17" s="44"/>
      <c r="O17" s="11"/>
    </row>
    <row r="18" spans="1:15" s="12" customFormat="1" x14ac:dyDescent="0.2">
      <c r="A18" s="26">
        <f>IF(H18&lt;&gt;"",1+MAX($A$10:A17),"")</f>
        <v>7</v>
      </c>
      <c r="B18" s="26"/>
      <c r="C18" s="13"/>
      <c r="D18" s="14" t="s">
        <v>31</v>
      </c>
      <c r="E18" s="61">
        <v>1</v>
      </c>
      <c r="F18" s="39">
        <v>0</v>
      </c>
      <c r="G18" s="40">
        <f t="shared" si="0"/>
        <v>1</v>
      </c>
      <c r="H18" s="41" t="s">
        <v>37</v>
      </c>
      <c r="I18" s="45" t="s">
        <v>33</v>
      </c>
      <c r="J18" s="77"/>
      <c r="K18" s="42"/>
      <c r="L18" s="74"/>
      <c r="M18" s="75" t="str">
        <f t="shared" si="1"/>
        <v>-</v>
      </c>
      <c r="N18" s="44"/>
      <c r="O18" s="11"/>
    </row>
    <row r="19" spans="1:15" s="12" customFormat="1" x14ac:dyDescent="0.2">
      <c r="A19" s="26">
        <f>IF(H19&lt;&gt;"",1+MAX($A$10:A18),"")</f>
        <v>8</v>
      </c>
      <c r="B19" s="26"/>
      <c r="C19" s="13"/>
      <c r="D19" s="14" t="s">
        <v>32</v>
      </c>
      <c r="E19" s="61">
        <v>1</v>
      </c>
      <c r="F19" s="39">
        <v>0</v>
      </c>
      <c r="G19" s="40">
        <f t="shared" si="0"/>
        <v>1</v>
      </c>
      <c r="H19" s="41" t="s">
        <v>37</v>
      </c>
      <c r="I19" s="45" t="s">
        <v>33</v>
      </c>
      <c r="J19" s="77"/>
      <c r="K19" s="42"/>
      <c r="L19" s="74"/>
      <c r="M19" s="75" t="str">
        <f t="shared" si="1"/>
        <v>-</v>
      </c>
      <c r="N19" s="44"/>
      <c r="O19" s="11"/>
    </row>
    <row r="20" spans="1:15" s="83" customFormat="1" x14ac:dyDescent="0.2">
      <c r="A20" s="70" t="str">
        <f>IF(H20&lt;&gt;"",1+MAX($A$10:A19),"")</f>
        <v/>
      </c>
      <c r="B20" s="70"/>
      <c r="C20" s="68"/>
      <c r="D20" s="69"/>
      <c r="E20" s="78"/>
      <c r="F20" s="71"/>
      <c r="G20" s="72"/>
      <c r="H20" s="73"/>
      <c r="I20" s="77"/>
      <c r="J20" s="77"/>
      <c r="K20" s="74"/>
      <c r="L20" s="74"/>
      <c r="M20" s="75"/>
      <c r="N20" s="76"/>
      <c r="O20" s="82"/>
    </row>
    <row r="21" spans="1:15" s="83" customFormat="1" x14ac:dyDescent="0.2">
      <c r="A21" s="96" t="str">
        <f>IF(H21&lt;&gt;"",1+MAX($A$10:A20),"")</f>
        <v/>
      </c>
      <c r="B21" s="96"/>
      <c r="C21" s="80" t="s">
        <v>40</v>
      </c>
      <c r="D21" s="81" t="s">
        <v>41</v>
      </c>
      <c r="E21" s="79"/>
      <c r="F21" s="84"/>
      <c r="G21" s="84"/>
      <c r="H21" s="84"/>
      <c r="I21" s="84"/>
      <c r="J21" s="84"/>
      <c r="K21" s="84"/>
      <c r="L21" s="84"/>
      <c r="M21" s="84"/>
      <c r="N21" s="85">
        <f>SUM(M22:M88)</f>
        <v>0</v>
      </c>
      <c r="O21" s="82"/>
    </row>
    <row r="22" spans="1:15" s="83" customFormat="1" x14ac:dyDescent="0.2">
      <c r="A22" s="70" t="str">
        <f>IF(H22&lt;&gt;"",1+MAX($A$10:A21),"")</f>
        <v/>
      </c>
      <c r="B22" s="68"/>
      <c r="C22" s="68"/>
      <c r="D22" s="69"/>
      <c r="E22" s="78"/>
      <c r="F22" s="71"/>
      <c r="G22" s="72"/>
      <c r="H22" s="73"/>
      <c r="I22" s="74"/>
      <c r="J22" s="74"/>
      <c r="K22" s="74"/>
      <c r="L22" s="74"/>
      <c r="M22" s="75"/>
      <c r="N22" s="76"/>
      <c r="O22" s="82"/>
    </row>
    <row r="23" spans="1:15" s="83" customFormat="1" x14ac:dyDescent="0.2">
      <c r="A23" s="70" t="str">
        <f>IF(H23&lt;&gt;"",1+MAX($A$10:A22),"")</f>
        <v/>
      </c>
      <c r="B23" s="68"/>
      <c r="C23" s="68"/>
      <c r="D23" s="97" t="s">
        <v>46</v>
      </c>
      <c r="E23" s="78"/>
      <c r="F23" s="71"/>
      <c r="G23" s="72"/>
      <c r="H23" s="73"/>
      <c r="I23" s="74"/>
      <c r="J23" s="74"/>
      <c r="K23" s="74"/>
      <c r="L23" s="74"/>
      <c r="M23" s="75"/>
      <c r="N23" s="76"/>
      <c r="O23" s="82"/>
    </row>
    <row r="24" spans="1:15" s="83" customFormat="1" x14ac:dyDescent="0.2">
      <c r="A24" s="70" t="str">
        <f>IF(H24&lt;&gt;"",1+MAX($A$10:A23),"")</f>
        <v/>
      </c>
      <c r="B24" s="68"/>
      <c r="C24" s="68"/>
      <c r="D24" s="98" t="s">
        <v>47</v>
      </c>
      <c r="E24" s="78"/>
      <c r="F24" s="71"/>
      <c r="G24" s="72"/>
      <c r="H24" s="73"/>
      <c r="I24" s="74"/>
      <c r="J24" s="74"/>
      <c r="K24" s="74"/>
      <c r="L24" s="74"/>
      <c r="M24" s="75"/>
      <c r="N24" s="76"/>
      <c r="O24" s="82"/>
    </row>
    <row r="25" spans="1:15" s="83" customFormat="1" x14ac:dyDescent="0.2">
      <c r="A25" s="70">
        <f>IF(H25&lt;&gt;"",1+MAX($A$10:A24),"")</f>
        <v>9</v>
      </c>
      <c r="B25" s="68" t="s">
        <v>70</v>
      </c>
      <c r="C25" s="68"/>
      <c r="D25" s="69" t="s">
        <v>48</v>
      </c>
      <c r="E25" s="78">
        <v>9435</v>
      </c>
      <c r="F25" s="71">
        <v>0.05</v>
      </c>
      <c r="G25" s="72">
        <f>CEILING(E25*(1+F25),1)</f>
        <v>9907</v>
      </c>
      <c r="H25" s="73" t="s">
        <v>36</v>
      </c>
      <c r="I25" s="74"/>
      <c r="J25" s="77">
        <f t="shared" ref="J25:J28" si="2">I25*G25</f>
        <v>0</v>
      </c>
      <c r="K25" s="74"/>
      <c r="L25" s="74">
        <f t="shared" ref="L25:L28" si="3">K25*G25</f>
        <v>0</v>
      </c>
      <c r="M25" s="75">
        <f t="shared" ref="M25:M28" si="4">(I25+K25)*G25</f>
        <v>0</v>
      </c>
      <c r="N25" s="76"/>
      <c r="O25" s="82"/>
    </row>
    <row r="26" spans="1:15" s="83" customFormat="1" x14ac:dyDescent="0.2">
      <c r="A26" s="70">
        <f>IF(H26&lt;&gt;"",1+MAX($A$10:A25),"")</f>
        <v>10</v>
      </c>
      <c r="B26" s="68" t="s">
        <v>70</v>
      </c>
      <c r="C26" s="68"/>
      <c r="D26" s="69" t="s">
        <v>49</v>
      </c>
      <c r="E26" s="78">
        <v>9435</v>
      </c>
      <c r="F26" s="71">
        <v>0.05</v>
      </c>
      <c r="G26" s="72">
        <f>CEILING(E26*(1+F26),1)</f>
        <v>9907</v>
      </c>
      <c r="H26" s="73" t="s">
        <v>36</v>
      </c>
      <c r="I26" s="77"/>
      <c r="J26" s="77">
        <f t="shared" si="2"/>
        <v>0</v>
      </c>
      <c r="K26" s="74"/>
      <c r="L26" s="74">
        <f t="shared" si="3"/>
        <v>0</v>
      </c>
      <c r="M26" s="75">
        <f t="shared" si="4"/>
        <v>0</v>
      </c>
      <c r="N26" s="76"/>
      <c r="O26" s="82"/>
    </row>
    <row r="27" spans="1:15" s="83" customFormat="1" x14ac:dyDescent="0.2">
      <c r="A27" s="70">
        <f>IF(H27&lt;&gt;"",1+MAX($A$10:A26),"")</f>
        <v>11</v>
      </c>
      <c r="B27" s="68" t="s">
        <v>70</v>
      </c>
      <c r="C27" s="68"/>
      <c r="D27" s="69" t="s">
        <v>50</v>
      </c>
      <c r="E27" s="78">
        <v>9435</v>
      </c>
      <c r="F27" s="71">
        <v>0.05</v>
      </c>
      <c r="G27" s="72">
        <f>CEILING(E27*(1+F27),1)</f>
        <v>9907</v>
      </c>
      <c r="H27" s="73" t="s">
        <v>36</v>
      </c>
      <c r="I27" s="77"/>
      <c r="J27" s="77">
        <f t="shared" si="2"/>
        <v>0</v>
      </c>
      <c r="K27" s="74"/>
      <c r="L27" s="74">
        <f t="shared" si="3"/>
        <v>0</v>
      </c>
      <c r="M27" s="75">
        <f t="shared" si="4"/>
        <v>0</v>
      </c>
      <c r="N27" s="76"/>
      <c r="O27" s="82"/>
    </row>
    <row r="28" spans="1:15" s="83" customFormat="1" x14ac:dyDescent="0.2">
      <c r="A28" s="70">
        <f>IF(H28&lt;&gt;"",1+MAX($A$10:A27),"")</f>
        <v>12</v>
      </c>
      <c r="B28" s="68" t="s">
        <v>70</v>
      </c>
      <c r="C28" s="68"/>
      <c r="D28" s="69" t="s">
        <v>51</v>
      </c>
      <c r="E28" s="78">
        <v>9435</v>
      </c>
      <c r="F28" s="71">
        <v>0.05</v>
      </c>
      <c r="G28" s="72">
        <f>CEILING(E28*(1+F28),1)</f>
        <v>9907</v>
      </c>
      <c r="H28" s="73" t="s">
        <v>36</v>
      </c>
      <c r="I28" s="77"/>
      <c r="J28" s="77">
        <f t="shared" si="2"/>
        <v>0</v>
      </c>
      <c r="K28" s="74"/>
      <c r="L28" s="74">
        <f t="shared" si="3"/>
        <v>0</v>
      </c>
      <c r="M28" s="75">
        <f t="shared" si="4"/>
        <v>0</v>
      </c>
      <c r="N28" s="76"/>
      <c r="O28" s="82"/>
    </row>
    <row r="29" spans="1:15" s="83" customFormat="1" x14ac:dyDescent="0.2">
      <c r="A29" s="70">
        <f>IF(H29&lt;&gt;"",1+MAX($A$10:A28),"")</f>
        <v>13</v>
      </c>
      <c r="B29" s="68" t="s">
        <v>70</v>
      </c>
      <c r="C29" s="68"/>
      <c r="D29" s="69" t="s">
        <v>52</v>
      </c>
      <c r="E29" s="78">
        <v>1258</v>
      </c>
      <c r="F29" s="71">
        <v>0.05</v>
      </c>
      <c r="G29" s="72">
        <f>CEILING(E29*(1+F29),1)</f>
        <v>1321</v>
      </c>
      <c r="H29" s="73" t="s">
        <v>38</v>
      </c>
      <c r="I29" s="77"/>
      <c r="J29" s="77">
        <f t="shared" ref="J29" si="5">I29*G29</f>
        <v>0</v>
      </c>
      <c r="K29" s="74"/>
      <c r="L29" s="74">
        <f t="shared" ref="L29" si="6">K29*G29</f>
        <v>0</v>
      </c>
      <c r="M29" s="75">
        <f t="shared" ref="M29" si="7">(I29+K29)*G29</f>
        <v>0</v>
      </c>
      <c r="N29" s="76"/>
      <c r="O29" s="82"/>
    </row>
    <row r="30" spans="1:15" s="83" customFormat="1" x14ac:dyDescent="0.2">
      <c r="A30" s="70" t="str">
        <f>IF(H30&lt;&gt;"",1+MAX($A$10:A29),"")</f>
        <v/>
      </c>
      <c r="B30" s="68"/>
      <c r="C30" s="68"/>
      <c r="D30" s="98" t="s">
        <v>53</v>
      </c>
      <c r="E30" s="78"/>
      <c r="F30" s="71"/>
      <c r="G30" s="72"/>
      <c r="H30" s="73"/>
      <c r="I30" s="74"/>
      <c r="J30" s="74"/>
      <c r="K30" s="74"/>
      <c r="L30" s="74"/>
      <c r="M30" s="75"/>
      <c r="N30" s="76"/>
      <c r="O30" s="82"/>
    </row>
    <row r="31" spans="1:15" s="83" customFormat="1" x14ac:dyDescent="0.2">
      <c r="A31" s="70">
        <f>IF(H31&lt;&gt;"",1+MAX($A$10:A30),"")</f>
        <v>14</v>
      </c>
      <c r="B31" s="68" t="s">
        <v>70</v>
      </c>
      <c r="C31" s="68"/>
      <c r="D31" s="69" t="s">
        <v>54</v>
      </c>
      <c r="E31" s="78">
        <v>315</v>
      </c>
      <c r="F31" s="71">
        <v>0.05</v>
      </c>
      <c r="G31" s="72">
        <f>CEILING(E31*(1+F31),1)</f>
        <v>331</v>
      </c>
      <c r="H31" s="73" t="s">
        <v>36</v>
      </c>
      <c r="I31" s="77"/>
      <c r="J31" s="77">
        <f t="shared" ref="J31" si="8">I31*G31</f>
        <v>0</v>
      </c>
      <c r="K31" s="74"/>
      <c r="L31" s="74">
        <f t="shared" ref="L31" si="9">K31*G31</f>
        <v>0</v>
      </c>
      <c r="M31" s="75">
        <f t="shared" ref="M31" si="10">(I31+K31)*G31</f>
        <v>0</v>
      </c>
      <c r="N31" s="76"/>
      <c r="O31" s="82"/>
    </row>
    <row r="32" spans="1:15" s="83" customFormat="1" x14ac:dyDescent="0.2">
      <c r="A32" s="70">
        <f>IF(H32&lt;&gt;"",1+MAX($A$10:A31),"")</f>
        <v>15</v>
      </c>
      <c r="B32" s="68" t="s">
        <v>70</v>
      </c>
      <c r="C32" s="68"/>
      <c r="D32" s="69" t="s">
        <v>49</v>
      </c>
      <c r="E32" s="78">
        <v>315</v>
      </c>
      <c r="F32" s="71">
        <v>0.05</v>
      </c>
      <c r="G32" s="72">
        <f>CEILING(E32*(1+F32),1)</f>
        <v>331</v>
      </c>
      <c r="H32" s="73" t="s">
        <v>36</v>
      </c>
      <c r="I32" s="77"/>
      <c r="J32" s="77">
        <f t="shared" ref="J32:J35" si="11">I32*G32</f>
        <v>0</v>
      </c>
      <c r="K32" s="74"/>
      <c r="L32" s="74">
        <f t="shared" ref="L32:L35" si="12">K32*G32</f>
        <v>0</v>
      </c>
      <c r="M32" s="75">
        <f t="shared" ref="M32:M35" si="13">(I32+K32)*G32</f>
        <v>0</v>
      </c>
      <c r="N32" s="76"/>
      <c r="O32" s="82"/>
    </row>
    <row r="33" spans="1:15" s="83" customFormat="1" x14ac:dyDescent="0.2">
      <c r="A33" s="70">
        <f>IF(H33&lt;&gt;"",1+MAX($A$10:A32),"")</f>
        <v>16</v>
      </c>
      <c r="B33" s="68" t="s">
        <v>70</v>
      </c>
      <c r="C33" s="68"/>
      <c r="D33" s="69" t="s">
        <v>50</v>
      </c>
      <c r="E33" s="78">
        <v>315</v>
      </c>
      <c r="F33" s="71">
        <v>0.05</v>
      </c>
      <c r="G33" s="72">
        <f>CEILING(E33*(1+F33),1)</f>
        <v>331</v>
      </c>
      <c r="H33" s="73" t="s">
        <v>36</v>
      </c>
      <c r="I33" s="77"/>
      <c r="J33" s="77">
        <f t="shared" si="11"/>
        <v>0</v>
      </c>
      <c r="K33" s="74"/>
      <c r="L33" s="74">
        <f t="shared" si="12"/>
        <v>0</v>
      </c>
      <c r="M33" s="75">
        <f t="shared" si="13"/>
        <v>0</v>
      </c>
      <c r="N33" s="76"/>
      <c r="O33" s="82"/>
    </row>
    <row r="34" spans="1:15" s="83" customFormat="1" x14ac:dyDescent="0.2">
      <c r="A34" s="70">
        <f>IF(H34&lt;&gt;"",1+MAX($A$10:A33),"")</f>
        <v>17</v>
      </c>
      <c r="B34" s="68" t="s">
        <v>70</v>
      </c>
      <c r="C34" s="68"/>
      <c r="D34" s="69" t="s">
        <v>51</v>
      </c>
      <c r="E34" s="78">
        <v>315</v>
      </c>
      <c r="F34" s="71">
        <v>0.05</v>
      </c>
      <c r="G34" s="72">
        <f>CEILING(E34*(1+F34),1)</f>
        <v>331</v>
      </c>
      <c r="H34" s="73" t="s">
        <v>36</v>
      </c>
      <c r="I34" s="77"/>
      <c r="J34" s="77">
        <f t="shared" si="11"/>
        <v>0</v>
      </c>
      <c r="K34" s="74"/>
      <c r="L34" s="74">
        <f t="shared" si="12"/>
        <v>0</v>
      </c>
      <c r="M34" s="75">
        <f t="shared" si="13"/>
        <v>0</v>
      </c>
      <c r="N34" s="76"/>
      <c r="O34" s="82"/>
    </row>
    <row r="35" spans="1:15" s="83" customFormat="1" x14ac:dyDescent="0.2">
      <c r="A35" s="70">
        <f>IF(H35&lt;&gt;"",1+MAX($A$10:A34),"")</f>
        <v>18</v>
      </c>
      <c r="B35" s="68" t="s">
        <v>70</v>
      </c>
      <c r="C35" s="68"/>
      <c r="D35" s="69" t="s">
        <v>52</v>
      </c>
      <c r="E35" s="78">
        <v>42</v>
      </c>
      <c r="F35" s="71">
        <v>0.05</v>
      </c>
      <c r="G35" s="72">
        <f>CEILING(E35*(1+F35),1)</f>
        <v>45</v>
      </c>
      <c r="H35" s="73" t="s">
        <v>38</v>
      </c>
      <c r="I35" s="77"/>
      <c r="J35" s="77">
        <f t="shared" si="11"/>
        <v>0</v>
      </c>
      <c r="K35" s="74"/>
      <c r="L35" s="74">
        <f t="shared" si="12"/>
        <v>0</v>
      </c>
      <c r="M35" s="75">
        <f t="shared" si="13"/>
        <v>0</v>
      </c>
      <c r="N35" s="76"/>
      <c r="O35" s="82"/>
    </row>
    <row r="36" spans="1:15" s="83" customFormat="1" x14ac:dyDescent="0.2">
      <c r="A36" s="70" t="str">
        <f>IF(H36&lt;&gt;"",1+MAX($A$10:A35),"")</f>
        <v/>
      </c>
      <c r="B36" s="68"/>
      <c r="C36" s="68"/>
      <c r="D36" s="98" t="s">
        <v>55</v>
      </c>
      <c r="E36" s="78"/>
      <c r="F36" s="71"/>
      <c r="G36" s="72"/>
      <c r="H36" s="73"/>
      <c r="I36" s="74"/>
      <c r="J36" s="74"/>
      <c r="K36" s="74"/>
      <c r="L36" s="74"/>
      <c r="M36" s="75"/>
      <c r="N36" s="76"/>
      <c r="O36" s="82"/>
    </row>
    <row r="37" spans="1:15" s="83" customFormat="1" x14ac:dyDescent="0.2">
      <c r="A37" s="70">
        <f>IF(H37&lt;&gt;"",1+MAX($A$10:A36),"")</f>
        <v>19</v>
      </c>
      <c r="B37" s="68" t="s">
        <v>70</v>
      </c>
      <c r="C37" s="68"/>
      <c r="D37" s="69" t="s">
        <v>54</v>
      </c>
      <c r="E37" s="78">
        <v>8220</v>
      </c>
      <c r="F37" s="71">
        <v>0.05</v>
      </c>
      <c r="G37" s="72">
        <f>CEILING(E37*(1+F37),1)</f>
        <v>8631</v>
      </c>
      <c r="H37" s="73" t="s">
        <v>36</v>
      </c>
      <c r="I37" s="77"/>
      <c r="J37" s="77">
        <f t="shared" ref="J37:J40" si="14">I37*G37</f>
        <v>0</v>
      </c>
      <c r="K37" s="74"/>
      <c r="L37" s="74">
        <f t="shared" ref="L37:L40" si="15">K37*G37</f>
        <v>0</v>
      </c>
      <c r="M37" s="75">
        <f t="shared" ref="M37:M40" si="16">(I37+K37)*G37</f>
        <v>0</v>
      </c>
      <c r="N37" s="76"/>
      <c r="O37" s="82"/>
    </row>
    <row r="38" spans="1:15" s="83" customFormat="1" x14ac:dyDescent="0.2">
      <c r="A38" s="70">
        <f>IF(H38&lt;&gt;"",1+MAX($A$10:A37),"")</f>
        <v>20</v>
      </c>
      <c r="B38" s="68" t="s">
        <v>70</v>
      </c>
      <c r="C38" s="68"/>
      <c r="D38" s="69" t="s">
        <v>56</v>
      </c>
      <c r="E38" s="78">
        <v>16440</v>
      </c>
      <c r="F38" s="71">
        <v>0.05</v>
      </c>
      <c r="G38" s="72">
        <f>CEILING(E38*(1+F38),1)</f>
        <v>17262</v>
      </c>
      <c r="H38" s="73" t="s">
        <v>36</v>
      </c>
      <c r="I38" s="77"/>
      <c r="J38" s="77">
        <f t="shared" si="14"/>
        <v>0</v>
      </c>
      <c r="K38" s="74"/>
      <c r="L38" s="74">
        <f t="shared" si="15"/>
        <v>0</v>
      </c>
      <c r="M38" s="75">
        <f t="shared" si="16"/>
        <v>0</v>
      </c>
      <c r="N38" s="76"/>
      <c r="O38" s="82"/>
    </row>
    <row r="39" spans="1:15" s="83" customFormat="1" x14ac:dyDescent="0.2">
      <c r="A39" s="70">
        <f>IF(H39&lt;&gt;"",1+MAX($A$10:A38),"")</f>
        <v>21</v>
      </c>
      <c r="B39" s="68" t="s">
        <v>70</v>
      </c>
      <c r="C39" s="68"/>
      <c r="D39" s="69" t="s">
        <v>51</v>
      </c>
      <c r="E39" s="78">
        <v>8220</v>
      </c>
      <c r="F39" s="71">
        <v>0.05</v>
      </c>
      <c r="G39" s="72">
        <f>CEILING(E39*(1+F39),1)</f>
        <v>8631</v>
      </c>
      <c r="H39" s="73" t="s">
        <v>36</v>
      </c>
      <c r="I39" s="77"/>
      <c r="J39" s="77">
        <f t="shared" si="14"/>
        <v>0</v>
      </c>
      <c r="K39" s="74"/>
      <c r="L39" s="74">
        <f t="shared" si="15"/>
        <v>0</v>
      </c>
      <c r="M39" s="75">
        <f t="shared" si="16"/>
        <v>0</v>
      </c>
      <c r="N39" s="76"/>
      <c r="O39" s="82"/>
    </row>
    <row r="40" spans="1:15" s="83" customFormat="1" x14ac:dyDescent="0.2">
      <c r="A40" s="70">
        <f>IF(H40&lt;&gt;"",1+MAX($A$10:A39),"")</f>
        <v>22</v>
      </c>
      <c r="B40" s="68" t="s">
        <v>70</v>
      </c>
      <c r="C40" s="68"/>
      <c r="D40" s="69" t="s">
        <v>52</v>
      </c>
      <c r="E40" s="78">
        <v>2192</v>
      </c>
      <c r="F40" s="71">
        <v>0.05</v>
      </c>
      <c r="G40" s="72">
        <f>CEILING(E40*(1+F40),1)</f>
        <v>2302</v>
      </c>
      <c r="H40" s="73" t="s">
        <v>38</v>
      </c>
      <c r="I40" s="77"/>
      <c r="J40" s="77">
        <f t="shared" si="14"/>
        <v>0</v>
      </c>
      <c r="K40" s="74"/>
      <c r="L40" s="74">
        <f t="shared" si="15"/>
        <v>0</v>
      </c>
      <c r="M40" s="75">
        <f t="shared" si="16"/>
        <v>0</v>
      </c>
      <c r="N40" s="76"/>
      <c r="O40" s="82"/>
    </row>
    <row r="41" spans="1:15" s="83" customFormat="1" x14ac:dyDescent="0.2">
      <c r="A41" s="70" t="str">
        <f>IF(H41&lt;&gt;"",1+MAX($A$10:A40),"")</f>
        <v/>
      </c>
      <c r="B41" s="68"/>
      <c r="C41" s="68"/>
      <c r="D41" s="98" t="s">
        <v>57</v>
      </c>
      <c r="E41" s="78"/>
      <c r="F41" s="71"/>
      <c r="G41" s="72"/>
      <c r="H41" s="73"/>
      <c r="I41" s="77"/>
      <c r="J41" s="77"/>
      <c r="K41" s="74"/>
      <c r="L41" s="74"/>
      <c r="M41" s="75"/>
      <c r="N41" s="76"/>
      <c r="O41" s="82"/>
    </row>
    <row r="42" spans="1:15" s="83" customFormat="1" x14ac:dyDescent="0.2">
      <c r="A42" s="70">
        <f>IF(H42&lt;&gt;"",1+MAX($A$10:A41),"")</f>
        <v>23</v>
      </c>
      <c r="B42" s="68" t="s">
        <v>70</v>
      </c>
      <c r="C42" s="68"/>
      <c r="D42" s="69" t="s">
        <v>54</v>
      </c>
      <c r="E42" s="78">
        <v>2400</v>
      </c>
      <c r="F42" s="71">
        <v>0.05</v>
      </c>
      <c r="G42" s="72">
        <f>CEILING(E42*(1+F42),1)</f>
        <v>2520</v>
      </c>
      <c r="H42" s="73" t="s">
        <v>36</v>
      </c>
      <c r="I42" s="77"/>
      <c r="J42" s="77">
        <f t="shared" ref="J42:J45" si="17">I42*G42</f>
        <v>0</v>
      </c>
      <c r="K42" s="74"/>
      <c r="L42" s="74">
        <f t="shared" ref="L42:L45" si="18">K42*G42</f>
        <v>0</v>
      </c>
      <c r="M42" s="75">
        <f t="shared" ref="M42:M45" si="19">(I42+K42)*G42</f>
        <v>0</v>
      </c>
      <c r="N42" s="76"/>
      <c r="O42" s="82"/>
    </row>
    <row r="43" spans="1:15" s="83" customFormat="1" x14ac:dyDescent="0.2">
      <c r="A43" s="70">
        <f>IF(H43&lt;&gt;"",1+MAX($A$10:A42),"")</f>
        <v>24</v>
      </c>
      <c r="B43" s="68" t="s">
        <v>70</v>
      </c>
      <c r="C43" s="68"/>
      <c r="D43" s="69" t="s">
        <v>56</v>
      </c>
      <c r="E43" s="78">
        <v>4800</v>
      </c>
      <c r="F43" s="71">
        <v>0.05</v>
      </c>
      <c r="G43" s="72">
        <f>CEILING(E43*(1+F43),1)</f>
        <v>5040</v>
      </c>
      <c r="H43" s="73" t="s">
        <v>36</v>
      </c>
      <c r="I43" s="77"/>
      <c r="J43" s="77">
        <f t="shared" si="17"/>
        <v>0</v>
      </c>
      <c r="K43" s="74"/>
      <c r="L43" s="74">
        <f t="shared" si="18"/>
        <v>0</v>
      </c>
      <c r="M43" s="75">
        <f t="shared" si="19"/>
        <v>0</v>
      </c>
      <c r="N43" s="76"/>
      <c r="O43" s="82"/>
    </row>
    <row r="44" spans="1:15" s="83" customFormat="1" x14ac:dyDescent="0.2">
      <c r="A44" s="70">
        <f>IF(H44&lt;&gt;"",1+MAX($A$10:A43),"")</f>
        <v>25</v>
      </c>
      <c r="B44" s="68" t="s">
        <v>70</v>
      </c>
      <c r="C44" s="68"/>
      <c r="D44" s="69" t="s">
        <v>51</v>
      </c>
      <c r="E44" s="78">
        <v>2400</v>
      </c>
      <c r="F44" s="71">
        <v>0.05</v>
      </c>
      <c r="G44" s="72">
        <f>CEILING(E44*(1+F44),1)</f>
        <v>2520</v>
      </c>
      <c r="H44" s="73" t="s">
        <v>36</v>
      </c>
      <c r="I44" s="77"/>
      <c r="J44" s="77">
        <f t="shared" si="17"/>
        <v>0</v>
      </c>
      <c r="K44" s="74"/>
      <c r="L44" s="74">
        <f t="shared" si="18"/>
        <v>0</v>
      </c>
      <c r="M44" s="75">
        <f t="shared" si="19"/>
        <v>0</v>
      </c>
      <c r="N44" s="76"/>
      <c r="O44" s="82"/>
    </row>
    <row r="45" spans="1:15" s="83" customFormat="1" x14ac:dyDescent="0.2">
      <c r="A45" s="70">
        <f>IF(H45&lt;&gt;"",1+MAX($A$10:A44),"")</f>
        <v>26</v>
      </c>
      <c r="B45" s="68" t="s">
        <v>70</v>
      </c>
      <c r="C45" s="68"/>
      <c r="D45" s="69" t="s">
        <v>52</v>
      </c>
      <c r="E45" s="78">
        <v>640</v>
      </c>
      <c r="F45" s="71">
        <v>0.05</v>
      </c>
      <c r="G45" s="72">
        <f>CEILING(E45*(1+F45),1)</f>
        <v>672</v>
      </c>
      <c r="H45" s="73" t="s">
        <v>38</v>
      </c>
      <c r="I45" s="77"/>
      <c r="J45" s="77">
        <f t="shared" si="17"/>
        <v>0</v>
      </c>
      <c r="K45" s="74"/>
      <c r="L45" s="74">
        <f t="shared" si="18"/>
        <v>0</v>
      </c>
      <c r="M45" s="75">
        <f t="shared" si="19"/>
        <v>0</v>
      </c>
      <c r="N45" s="76"/>
      <c r="O45" s="82"/>
    </row>
    <row r="46" spans="1:15" s="83" customFormat="1" x14ac:dyDescent="0.2">
      <c r="A46" s="70" t="str">
        <f>IF(H46&lt;&gt;"",1+MAX($A$10:A45),"")</f>
        <v/>
      </c>
      <c r="B46" s="68"/>
      <c r="C46" s="68"/>
      <c r="D46" s="98" t="s">
        <v>58</v>
      </c>
      <c r="E46" s="78"/>
      <c r="F46" s="71"/>
      <c r="G46" s="72"/>
      <c r="H46" s="73"/>
      <c r="I46" s="77"/>
      <c r="J46" s="77"/>
      <c r="K46" s="74"/>
      <c r="L46" s="74"/>
      <c r="M46" s="75"/>
      <c r="N46" s="76"/>
      <c r="O46" s="82"/>
    </row>
    <row r="47" spans="1:15" s="83" customFormat="1" x14ac:dyDescent="0.2">
      <c r="A47" s="70">
        <f>IF(H47&lt;&gt;"",1+MAX($A$10:A46),"")</f>
        <v>27</v>
      </c>
      <c r="B47" s="68" t="s">
        <v>70</v>
      </c>
      <c r="C47" s="68"/>
      <c r="D47" s="69" t="s">
        <v>54</v>
      </c>
      <c r="E47" s="78">
        <v>105</v>
      </c>
      <c r="F47" s="71">
        <v>0.05</v>
      </c>
      <c r="G47" s="72">
        <f>CEILING(E47*(1+F47),1)</f>
        <v>111</v>
      </c>
      <c r="H47" s="73" t="s">
        <v>36</v>
      </c>
      <c r="I47" s="77"/>
      <c r="J47" s="77">
        <f t="shared" ref="J47:J50" si="20">I47*G47</f>
        <v>0</v>
      </c>
      <c r="K47" s="74"/>
      <c r="L47" s="74">
        <f t="shared" ref="L47:L50" si="21">K47*G47</f>
        <v>0</v>
      </c>
      <c r="M47" s="75">
        <f t="shared" ref="M47:M50" si="22">(I47+K47)*G47</f>
        <v>0</v>
      </c>
      <c r="N47" s="76"/>
      <c r="O47" s="82"/>
    </row>
    <row r="48" spans="1:15" s="83" customFormat="1" x14ac:dyDescent="0.2">
      <c r="A48" s="70">
        <f>IF(H48&lt;&gt;"",1+MAX($A$10:A47),"")</f>
        <v>28</v>
      </c>
      <c r="B48" s="68" t="s">
        <v>70</v>
      </c>
      <c r="C48" s="68"/>
      <c r="D48" s="69" t="s">
        <v>56</v>
      </c>
      <c r="E48" s="78">
        <v>210</v>
      </c>
      <c r="F48" s="71">
        <v>0.05</v>
      </c>
      <c r="G48" s="72">
        <f>CEILING(E48*(1+F48),1)</f>
        <v>221</v>
      </c>
      <c r="H48" s="73" t="s">
        <v>36</v>
      </c>
      <c r="I48" s="77"/>
      <c r="J48" s="77">
        <f t="shared" si="20"/>
        <v>0</v>
      </c>
      <c r="K48" s="74"/>
      <c r="L48" s="74">
        <f t="shared" si="21"/>
        <v>0</v>
      </c>
      <c r="M48" s="75">
        <f t="shared" si="22"/>
        <v>0</v>
      </c>
      <c r="N48" s="76"/>
      <c r="O48" s="82"/>
    </row>
    <row r="49" spans="1:15" s="83" customFormat="1" x14ac:dyDescent="0.2">
      <c r="A49" s="70">
        <f>IF(H49&lt;&gt;"",1+MAX($A$10:A48),"")</f>
        <v>29</v>
      </c>
      <c r="B49" s="68" t="s">
        <v>70</v>
      </c>
      <c r="C49" s="68"/>
      <c r="D49" s="69" t="s">
        <v>51</v>
      </c>
      <c r="E49" s="78">
        <v>105</v>
      </c>
      <c r="F49" s="71">
        <v>0.05</v>
      </c>
      <c r="G49" s="72">
        <f>CEILING(E49*(1+F49),1)</f>
        <v>111</v>
      </c>
      <c r="H49" s="73" t="s">
        <v>36</v>
      </c>
      <c r="I49" s="77"/>
      <c r="J49" s="77">
        <f t="shared" si="20"/>
        <v>0</v>
      </c>
      <c r="K49" s="74"/>
      <c r="L49" s="74">
        <f t="shared" si="21"/>
        <v>0</v>
      </c>
      <c r="M49" s="75">
        <f t="shared" si="22"/>
        <v>0</v>
      </c>
      <c r="N49" s="76"/>
      <c r="O49" s="82"/>
    </row>
    <row r="50" spans="1:15" s="83" customFormat="1" x14ac:dyDescent="0.2">
      <c r="A50" s="70">
        <f>IF(H50&lt;&gt;"",1+MAX($A$10:A49),"")</f>
        <v>30</v>
      </c>
      <c r="B50" s="68" t="s">
        <v>70</v>
      </c>
      <c r="C50" s="68"/>
      <c r="D50" s="69" t="s">
        <v>52</v>
      </c>
      <c r="E50" s="78">
        <v>28</v>
      </c>
      <c r="F50" s="71">
        <v>0.05</v>
      </c>
      <c r="G50" s="72">
        <f>CEILING(E50*(1+F50),1)</f>
        <v>30</v>
      </c>
      <c r="H50" s="73" t="s">
        <v>38</v>
      </c>
      <c r="I50" s="77"/>
      <c r="J50" s="77">
        <f t="shared" si="20"/>
        <v>0</v>
      </c>
      <c r="K50" s="74"/>
      <c r="L50" s="74">
        <f t="shared" si="21"/>
        <v>0</v>
      </c>
      <c r="M50" s="75">
        <f t="shared" si="22"/>
        <v>0</v>
      </c>
      <c r="N50" s="76"/>
      <c r="O50" s="82"/>
    </row>
    <row r="51" spans="1:15" s="83" customFormat="1" x14ac:dyDescent="0.2">
      <c r="A51" s="70" t="str">
        <f>IF(H51&lt;&gt;"",1+MAX($A$10:A50),"")</f>
        <v/>
      </c>
      <c r="B51" s="68"/>
      <c r="C51" s="68"/>
      <c r="D51" s="98" t="s">
        <v>59</v>
      </c>
      <c r="E51" s="78"/>
      <c r="F51" s="71"/>
      <c r="G51" s="72"/>
      <c r="H51" s="73"/>
      <c r="I51" s="77"/>
      <c r="J51" s="77"/>
      <c r="K51" s="74"/>
      <c r="L51" s="74"/>
      <c r="M51" s="75"/>
      <c r="N51" s="76"/>
      <c r="O51" s="82"/>
    </row>
    <row r="52" spans="1:15" s="83" customFormat="1" x14ac:dyDescent="0.2">
      <c r="A52" s="70">
        <f>IF(H52&lt;&gt;"",1+MAX($A$10:A51),"")</f>
        <v>31</v>
      </c>
      <c r="B52" s="68" t="s">
        <v>70</v>
      </c>
      <c r="C52" s="68"/>
      <c r="D52" s="69" t="s">
        <v>48</v>
      </c>
      <c r="E52" s="78">
        <v>1185</v>
      </c>
      <c r="F52" s="71">
        <v>0.05</v>
      </c>
      <c r="G52" s="72">
        <f>CEILING(E52*(1+F52),1)</f>
        <v>1245</v>
      </c>
      <c r="H52" s="73" t="s">
        <v>36</v>
      </c>
      <c r="I52" s="77"/>
      <c r="J52" s="77">
        <f t="shared" ref="J52:J55" si="23">I52*G52</f>
        <v>0</v>
      </c>
      <c r="K52" s="74"/>
      <c r="L52" s="74">
        <f t="shared" ref="L52:L55" si="24">K52*G52</f>
        <v>0</v>
      </c>
      <c r="M52" s="75">
        <f t="shared" ref="M52:M55" si="25">(I52+K52)*G52</f>
        <v>0</v>
      </c>
      <c r="N52" s="76"/>
      <c r="O52" s="82"/>
    </row>
    <row r="53" spans="1:15" s="83" customFormat="1" x14ac:dyDescent="0.2">
      <c r="A53" s="70">
        <f>IF(H53&lt;&gt;"",1+MAX($A$10:A52),"")</f>
        <v>32</v>
      </c>
      <c r="B53" s="68" t="s">
        <v>70</v>
      </c>
      <c r="C53" s="68"/>
      <c r="D53" s="69" t="s">
        <v>56</v>
      </c>
      <c r="E53" s="78">
        <v>2370</v>
      </c>
      <c r="F53" s="71">
        <v>0.05</v>
      </c>
      <c r="G53" s="72">
        <f>CEILING(E53*(1+F53),1)</f>
        <v>2489</v>
      </c>
      <c r="H53" s="73" t="s">
        <v>36</v>
      </c>
      <c r="I53" s="77"/>
      <c r="J53" s="77">
        <f t="shared" si="23"/>
        <v>0</v>
      </c>
      <c r="K53" s="74"/>
      <c r="L53" s="74">
        <f t="shared" si="24"/>
        <v>0</v>
      </c>
      <c r="M53" s="75">
        <f t="shared" si="25"/>
        <v>0</v>
      </c>
      <c r="N53" s="76"/>
      <c r="O53" s="82"/>
    </row>
    <row r="54" spans="1:15" s="83" customFormat="1" x14ac:dyDescent="0.2">
      <c r="A54" s="70">
        <f>IF(H54&lt;&gt;"",1+MAX($A$10:A53),"")</f>
        <v>33</v>
      </c>
      <c r="B54" s="68" t="s">
        <v>70</v>
      </c>
      <c r="C54" s="68"/>
      <c r="D54" s="69" t="s">
        <v>51</v>
      </c>
      <c r="E54" s="78">
        <v>1185</v>
      </c>
      <c r="F54" s="71">
        <v>0.05</v>
      </c>
      <c r="G54" s="72">
        <f>CEILING(E54*(1+F54),1)</f>
        <v>1245</v>
      </c>
      <c r="H54" s="73" t="s">
        <v>36</v>
      </c>
      <c r="I54" s="77"/>
      <c r="J54" s="77">
        <f t="shared" si="23"/>
        <v>0</v>
      </c>
      <c r="K54" s="74"/>
      <c r="L54" s="74">
        <f t="shared" si="24"/>
        <v>0</v>
      </c>
      <c r="M54" s="75">
        <f t="shared" si="25"/>
        <v>0</v>
      </c>
      <c r="N54" s="76"/>
      <c r="O54" s="82"/>
    </row>
    <row r="55" spans="1:15" s="83" customFormat="1" x14ac:dyDescent="0.2">
      <c r="A55" s="70">
        <f>IF(H55&lt;&gt;"",1+MAX($A$10:A54),"")</f>
        <v>34</v>
      </c>
      <c r="B55" s="68" t="s">
        <v>70</v>
      </c>
      <c r="C55" s="68"/>
      <c r="D55" s="69" t="s">
        <v>52</v>
      </c>
      <c r="E55" s="78">
        <v>316</v>
      </c>
      <c r="F55" s="71">
        <v>0.05</v>
      </c>
      <c r="G55" s="72">
        <f>CEILING(E55*(1+F55),1)</f>
        <v>332</v>
      </c>
      <c r="H55" s="73" t="s">
        <v>38</v>
      </c>
      <c r="I55" s="77"/>
      <c r="J55" s="77">
        <f t="shared" si="23"/>
        <v>0</v>
      </c>
      <c r="K55" s="74"/>
      <c r="L55" s="74">
        <f t="shared" si="24"/>
        <v>0</v>
      </c>
      <c r="M55" s="75">
        <f t="shared" si="25"/>
        <v>0</v>
      </c>
      <c r="N55" s="76"/>
      <c r="O55" s="82"/>
    </row>
    <row r="56" spans="1:15" s="83" customFormat="1" x14ac:dyDescent="0.2">
      <c r="A56" s="70" t="str">
        <f>IF(H56&lt;&gt;"",1+MAX($A$10:A55),"")</f>
        <v/>
      </c>
      <c r="B56" s="68"/>
      <c r="C56" s="68"/>
      <c r="D56" s="98" t="s">
        <v>60</v>
      </c>
      <c r="E56" s="78"/>
      <c r="F56" s="71"/>
      <c r="G56" s="72"/>
      <c r="H56" s="73"/>
      <c r="I56" s="77"/>
      <c r="J56" s="77"/>
      <c r="K56" s="74"/>
      <c r="L56" s="74"/>
      <c r="M56" s="75"/>
      <c r="N56" s="76"/>
      <c r="O56" s="82"/>
    </row>
    <row r="57" spans="1:15" s="83" customFormat="1" x14ac:dyDescent="0.2">
      <c r="A57" s="70">
        <f>IF(H57&lt;&gt;"",1+MAX($A$10:A56),"")</f>
        <v>35</v>
      </c>
      <c r="B57" s="68" t="s">
        <v>70</v>
      </c>
      <c r="C57" s="68"/>
      <c r="D57" s="69" t="s">
        <v>48</v>
      </c>
      <c r="E57" s="78">
        <v>450</v>
      </c>
      <c r="F57" s="71">
        <v>0.05</v>
      </c>
      <c r="G57" s="72">
        <f>CEILING(E57*(1+F57),1)</f>
        <v>473</v>
      </c>
      <c r="H57" s="73" t="s">
        <v>36</v>
      </c>
      <c r="I57" s="77"/>
      <c r="J57" s="77">
        <f t="shared" ref="J57:J60" si="26">I57*G57</f>
        <v>0</v>
      </c>
      <c r="K57" s="74"/>
      <c r="L57" s="74">
        <f t="shared" ref="L57:L60" si="27">K57*G57</f>
        <v>0</v>
      </c>
      <c r="M57" s="75">
        <f t="shared" ref="M57:M60" si="28">(I57+K57)*G57</f>
        <v>0</v>
      </c>
      <c r="N57" s="76"/>
      <c r="O57" s="82"/>
    </row>
    <row r="58" spans="1:15" s="83" customFormat="1" x14ac:dyDescent="0.2">
      <c r="A58" s="70">
        <f>IF(H58&lt;&gt;"",1+MAX($A$10:A57),"")</f>
        <v>36</v>
      </c>
      <c r="B58" s="68" t="s">
        <v>70</v>
      </c>
      <c r="C58" s="68"/>
      <c r="D58" s="69" t="s">
        <v>56</v>
      </c>
      <c r="E58" s="78">
        <v>900</v>
      </c>
      <c r="F58" s="71">
        <v>0.05</v>
      </c>
      <c r="G58" s="72">
        <f>CEILING(E58*(1+F58),1)</f>
        <v>945</v>
      </c>
      <c r="H58" s="73" t="s">
        <v>36</v>
      </c>
      <c r="I58" s="77"/>
      <c r="J58" s="77">
        <f t="shared" si="26"/>
        <v>0</v>
      </c>
      <c r="K58" s="74"/>
      <c r="L58" s="74">
        <f t="shared" si="27"/>
        <v>0</v>
      </c>
      <c r="M58" s="75">
        <f t="shared" si="28"/>
        <v>0</v>
      </c>
      <c r="N58" s="76"/>
      <c r="O58" s="82"/>
    </row>
    <row r="59" spans="1:15" s="83" customFormat="1" x14ac:dyDescent="0.2">
      <c r="A59" s="70">
        <f>IF(H59&lt;&gt;"",1+MAX($A$10:A58),"")</f>
        <v>37</v>
      </c>
      <c r="B59" s="68" t="s">
        <v>70</v>
      </c>
      <c r="C59" s="68"/>
      <c r="D59" s="69" t="s">
        <v>51</v>
      </c>
      <c r="E59" s="78">
        <v>450</v>
      </c>
      <c r="F59" s="71">
        <v>0.05</v>
      </c>
      <c r="G59" s="72">
        <f>CEILING(E59*(1+F59),1)</f>
        <v>473</v>
      </c>
      <c r="H59" s="73" t="s">
        <v>36</v>
      </c>
      <c r="I59" s="77"/>
      <c r="J59" s="77">
        <f t="shared" si="26"/>
        <v>0</v>
      </c>
      <c r="K59" s="74"/>
      <c r="L59" s="74">
        <f t="shared" si="27"/>
        <v>0</v>
      </c>
      <c r="M59" s="75">
        <f t="shared" si="28"/>
        <v>0</v>
      </c>
      <c r="N59" s="76"/>
      <c r="O59" s="82"/>
    </row>
    <row r="60" spans="1:15" s="83" customFormat="1" x14ac:dyDescent="0.2">
      <c r="A60" s="70">
        <f>IF(H60&lt;&gt;"",1+MAX($A$10:A59),"")</f>
        <v>38</v>
      </c>
      <c r="B60" s="68" t="s">
        <v>70</v>
      </c>
      <c r="C60" s="68"/>
      <c r="D60" s="69" t="s">
        <v>52</v>
      </c>
      <c r="E60" s="78">
        <v>120</v>
      </c>
      <c r="F60" s="71">
        <v>0.05</v>
      </c>
      <c r="G60" s="72">
        <f>CEILING(E60*(1+F60),1)</f>
        <v>126</v>
      </c>
      <c r="H60" s="73" t="s">
        <v>38</v>
      </c>
      <c r="I60" s="77"/>
      <c r="J60" s="77">
        <f t="shared" si="26"/>
        <v>0</v>
      </c>
      <c r="K60" s="74"/>
      <c r="L60" s="74">
        <f t="shared" si="27"/>
        <v>0</v>
      </c>
      <c r="M60" s="75">
        <f t="shared" si="28"/>
        <v>0</v>
      </c>
      <c r="N60" s="76"/>
      <c r="O60" s="82"/>
    </row>
    <row r="61" spans="1:15" s="83" customFormat="1" x14ac:dyDescent="0.2">
      <c r="A61" s="70" t="str">
        <f>IF(H61&lt;&gt;"",1+MAX($A$10:A60),"")</f>
        <v/>
      </c>
      <c r="B61" s="68" t="s">
        <v>70</v>
      </c>
      <c r="C61" s="68"/>
      <c r="D61" s="98" t="s">
        <v>61</v>
      </c>
      <c r="E61" s="78"/>
      <c r="F61" s="71"/>
      <c r="G61" s="72"/>
      <c r="H61" s="73"/>
      <c r="I61" s="77"/>
      <c r="J61" s="77"/>
      <c r="K61" s="74"/>
      <c r="L61" s="74"/>
      <c r="M61" s="75"/>
      <c r="N61" s="76"/>
      <c r="O61" s="82"/>
    </row>
    <row r="62" spans="1:15" s="83" customFormat="1" x14ac:dyDescent="0.2">
      <c r="A62" s="70">
        <f>IF(H62&lt;&gt;"",1+MAX($A$10:A61),"")</f>
        <v>39</v>
      </c>
      <c r="B62" s="68" t="s">
        <v>70</v>
      </c>
      <c r="C62" s="68"/>
      <c r="D62" s="69" t="s">
        <v>62</v>
      </c>
      <c r="E62" s="78">
        <v>495</v>
      </c>
      <c r="F62" s="71">
        <v>0.05</v>
      </c>
      <c r="G62" s="72">
        <f>CEILING(E62*(1+F62),1)</f>
        <v>520</v>
      </c>
      <c r="H62" s="73" t="s">
        <v>36</v>
      </c>
      <c r="I62" s="77"/>
      <c r="J62" s="77">
        <f t="shared" ref="J62:J65" si="29">I62*G62</f>
        <v>0</v>
      </c>
      <c r="K62" s="74"/>
      <c r="L62" s="74">
        <f t="shared" ref="L62:L65" si="30">K62*G62</f>
        <v>0</v>
      </c>
      <c r="M62" s="75">
        <f t="shared" ref="M62:M65" si="31">(I62+K62)*G62</f>
        <v>0</v>
      </c>
      <c r="N62" s="76"/>
      <c r="O62" s="82"/>
    </row>
    <row r="63" spans="1:15" s="83" customFormat="1" x14ac:dyDescent="0.2">
      <c r="A63" s="70">
        <f>IF(H63&lt;&gt;"",1+MAX($A$10:A62),"")</f>
        <v>40</v>
      </c>
      <c r="B63" s="68" t="s">
        <v>70</v>
      </c>
      <c r="C63" s="68"/>
      <c r="D63" s="69" t="s">
        <v>56</v>
      </c>
      <c r="E63" s="78">
        <v>990</v>
      </c>
      <c r="F63" s="71">
        <v>0.05</v>
      </c>
      <c r="G63" s="72">
        <f>CEILING(E63*(1+F63),1)</f>
        <v>1040</v>
      </c>
      <c r="H63" s="73" t="s">
        <v>36</v>
      </c>
      <c r="I63" s="77"/>
      <c r="J63" s="77">
        <f t="shared" si="29"/>
        <v>0</v>
      </c>
      <c r="K63" s="74"/>
      <c r="L63" s="74">
        <f t="shared" si="30"/>
        <v>0</v>
      </c>
      <c r="M63" s="75">
        <f t="shared" si="31"/>
        <v>0</v>
      </c>
      <c r="N63" s="76"/>
      <c r="O63" s="82"/>
    </row>
    <row r="64" spans="1:15" s="83" customFormat="1" x14ac:dyDescent="0.2">
      <c r="A64" s="70">
        <f>IF(H64&lt;&gt;"",1+MAX($A$10:A63),"")</f>
        <v>41</v>
      </c>
      <c r="B64" s="68" t="s">
        <v>70</v>
      </c>
      <c r="C64" s="68"/>
      <c r="D64" s="69" t="s">
        <v>51</v>
      </c>
      <c r="E64" s="78">
        <v>495</v>
      </c>
      <c r="F64" s="71">
        <v>0.05</v>
      </c>
      <c r="G64" s="72">
        <f>CEILING(E64*(1+F64),1)</f>
        <v>520</v>
      </c>
      <c r="H64" s="73" t="s">
        <v>36</v>
      </c>
      <c r="I64" s="77"/>
      <c r="J64" s="77">
        <f t="shared" si="29"/>
        <v>0</v>
      </c>
      <c r="K64" s="74"/>
      <c r="L64" s="74">
        <f t="shared" si="30"/>
        <v>0</v>
      </c>
      <c r="M64" s="75">
        <f t="shared" si="31"/>
        <v>0</v>
      </c>
      <c r="N64" s="76"/>
      <c r="O64" s="82"/>
    </row>
    <row r="65" spans="1:15" s="83" customFormat="1" x14ac:dyDescent="0.2">
      <c r="A65" s="70">
        <f>IF(H65&lt;&gt;"",1+MAX($A$10:A64),"")</f>
        <v>42</v>
      </c>
      <c r="B65" s="68" t="s">
        <v>70</v>
      </c>
      <c r="C65" s="68"/>
      <c r="D65" s="69" t="s">
        <v>52</v>
      </c>
      <c r="E65" s="78">
        <v>132</v>
      </c>
      <c r="F65" s="71">
        <v>0.05</v>
      </c>
      <c r="G65" s="72">
        <f>CEILING(E65*(1+F65),1)</f>
        <v>139</v>
      </c>
      <c r="H65" s="73" t="s">
        <v>38</v>
      </c>
      <c r="I65" s="77"/>
      <c r="J65" s="77">
        <f t="shared" si="29"/>
        <v>0</v>
      </c>
      <c r="K65" s="74"/>
      <c r="L65" s="74">
        <f t="shared" si="30"/>
        <v>0</v>
      </c>
      <c r="M65" s="75">
        <f t="shared" si="31"/>
        <v>0</v>
      </c>
      <c r="N65" s="76"/>
      <c r="O65" s="82"/>
    </row>
    <row r="66" spans="1:15" s="83" customFormat="1" x14ac:dyDescent="0.2">
      <c r="A66" s="70" t="str">
        <f>IF(H66&lt;&gt;"",1+MAX($A$10:A65),"")</f>
        <v/>
      </c>
      <c r="B66" s="68"/>
      <c r="C66" s="68"/>
      <c r="D66" s="98" t="s">
        <v>63</v>
      </c>
      <c r="E66" s="78"/>
      <c r="F66" s="71"/>
      <c r="G66" s="72"/>
      <c r="H66" s="73"/>
      <c r="I66" s="77"/>
      <c r="J66" s="77"/>
      <c r="K66" s="74"/>
      <c r="L66" s="74"/>
      <c r="M66" s="75"/>
      <c r="N66" s="76"/>
      <c r="O66" s="82"/>
    </row>
    <row r="67" spans="1:15" s="83" customFormat="1" x14ac:dyDescent="0.2">
      <c r="A67" s="70">
        <f>IF(H67&lt;&gt;"",1+MAX($A$10:A66),"")</f>
        <v>43</v>
      </c>
      <c r="B67" s="68" t="s">
        <v>70</v>
      </c>
      <c r="C67" s="68"/>
      <c r="D67" s="69" t="s">
        <v>54</v>
      </c>
      <c r="E67" s="78">
        <v>405</v>
      </c>
      <c r="F67" s="71">
        <v>0.05</v>
      </c>
      <c r="G67" s="72">
        <f>CEILING(E67*(1+F67),1)</f>
        <v>426</v>
      </c>
      <c r="H67" s="73" t="s">
        <v>36</v>
      </c>
      <c r="I67" s="77"/>
      <c r="J67" s="77">
        <f t="shared" ref="J67:J70" si="32">I67*G67</f>
        <v>0</v>
      </c>
      <c r="K67" s="74"/>
      <c r="L67" s="74">
        <f t="shared" ref="L67:L70" si="33">K67*G67</f>
        <v>0</v>
      </c>
      <c r="M67" s="75">
        <f t="shared" ref="M67:M70" si="34">(I67+K67)*G67</f>
        <v>0</v>
      </c>
      <c r="N67" s="76"/>
      <c r="O67" s="82"/>
    </row>
    <row r="68" spans="1:15" s="83" customFormat="1" x14ac:dyDescent="0.2">
      <c r="A68" s="70">
        <f>IF(H68&lt;&gt;"",1+MAX($A$10:A67),"")</f>
        <v>44</v>
      </c>
      <c r="B68" s="68" t="s">
        <v>70</v>
      </c>
      <c r="C68" s="68"/>
      <c r="D68" s="69" t="s">
        <v>56</v>
      </c>
      <c r="E68" s="78">
        <v>910</v>
      </c>
      <c r="F68" s="71">
        <v>0.05</v>
      </c>
      <c r="G68" s="72">
        <f>CEILING(E68*(1+F68),1)</f>
        <v>956</v>
      </c>
      <c r="H68" s="73" t="s">
        <v>36</v>
      </c>
      <c r="I68" s="77"/>
      <c r="J68" s="77">
        <f t="shared" si="32"/>
        <v>0</v>
      </c>
      <c r="K68" s="74"/>
      <c r="L68" s="74">
        <f t="shared" si="33"/>
        <v>0</v>
      </c>
      <c r="M68" s="75">
        <f t="shared" si="34"/>
        <v>0</v>
      </c>
      <c r="N68" s="76"/>
      <c r="O68" s="82"/>
    </row>
    <row r="69" spans="1:15" s="83" customFormat="1" x14ac:dyDescent="0.2">
      <c r="A69" s="70">
        <f>IF(H69&lt;&gt;"",1+MAX($A$10:A68),"")</f>
        <v>45</v>
      </c>
      <c r="B69" s="68" t="s">
        <v>70</v>
      </c>
      <c r="C69" s="68"/>
      <c r="D69" s="69" t="s">
        <v>51</v>
      </c>
      <c r="E69" s="78">
        <v>405</v>
      </c>
      <c r="F69" s="71">
        <v>0.05</v>
      </c>
      <c r="G69" s="72">
        <f>CEILING(E69*(1+F69),1)</f>
        <v>426</v>
      </c>
      <c r="H69" s="73" t="s">
        <v>36</v>
      </c>
      <c r="I69" s="77"/>
      <c r="J69" s="77">
        <f t="shared" si="32"/>
        <v>0</v>
      </c>
      <c r="K69" s="74"/>
      <c r="L69" s="74">
        <f t="shared" si="33"/>
        <v>0</v>
      </c>
      <c r="M69" s="75">
        <f t="shared" si="34"/>
        <v>0</v>
      </c>
      <c r="N69" s="76"/>
      <c r="O69" s="82"/>
    </row>
    <row r="70" spans="1:15" s="83" customFormat="1" x14ac:dyDescent="0.2">
      <c r="A70" s="70">
        <f>IF(H70&lt;&gt;"",1+MAX($A$10:A69),"")</f>
        <v>46</v>
      </c>
      <c r="B70" s="68" t="s">
        <v>70</v>
      </c>
      <c r="C70" s="68"/>
      <c r="D70" s="69" t="s">
        <v>52</v>
      </c>
      <c r="E70" s="78">
        <v>108</v>
      </c>
      <c r="F70" s="71">
        <v>0.05</v>
      </c>
      <c r="G70" s="72">
        <f>CEILING(E70*(1+F70),1)</f>
        <v>114</v>
      </c>
      <c r="H70" s="73" t="s">
        <v>38</v>
      </c>
      <c r="I70" s="77"/>
      <c r="J70" s="77">
        <f t="shared" si="32"/>
        <v>0</v>
      </c>
      <c r="K70" s="74"/>
      <c r="L70" s="74">
        <f t="shared" si="33"/>
        <v>0</v>
      </c>
      <c r="M70" s="75">
        <f t="shared" si="34"/>
        <v>0</v>
      </c>
      <c r="N70" s="76"/>
      <c r="O70" s="82"/>
    </row>
    <row r="71" spans="1:15" s="83" customFormat="1" x14ac:dyDescent="0.2">
      <c r="A71" s="70" t="str">
        <f>IF(H71&lt;&gt;"",1+MAX($A$10:A70),"")</f>
        <v/>
      </c>
      <c r="B71" s="68"/>
      <c r="C71" s="68"/>
      <c r="D71" s="98" t="s">
        <v>64</v>
      </c>
      <c r="E71" s="78"/>
      <c r="F71" s="71"/>
      <c r="G71" s="72"/>
      <c r="H71" s="73"/>
      <c r="I71" s="77"/>
      <c r="J71" s="77"/>
      <c r="K71" s="74"/>
      <c r="L71" s="74"/>
      <c r="M71" s="75"/>
      <c r="N71" s="76"/>
      <c r="O71" s="82"/>
    </row>
    <row r="72" spans="1:15" s="83" customFormat="1" x14ac:dyDescent="0.2">
      <c r="A72" s="70">
        <f>IF(H72&lt;&gt;"",1+MAX($A$10:A71),"")</f>
        <v>47</v>
      </c>
      <c r="B72" s="68" t="s">
        <v>70</v>
      </c>
      <c r="C72" s="68"/>
      <c r="D72" s="69" t="s">
        <v>54</v>
      </c>
      <c r="E72" s="78">
        <v>1170</v>
      </c>
      <c r="F72" s="71">
        <v>0.05</v>
      </c>
      <c r="G72" s="72">
        <f>CEILING(E72*(1+F72),1)</f>
        <v>1229</v>
      </c>
      <c r="H72" s="73" t="s">
        <v>36</v>
      </c>
      <c r="I72" s="77"/>
      <c r="J72" s="77">
        <f t="shared" ref="J72:J75" si="35">I72*G72</f>
        <v>0</v>
      </c>
      <c r="K72" s="74"/>
      <c r="L72" s="74">
        <f t="shared" ref="L72:L75" si="36">K72*G72</f>
        <v>0</v>
      </c>
      <c r="M72" s="75">
        <f t="shared" ref="M72:M75" si="37">(I72+K72)*G72</f>
        <v>0</v>
      </c>
      <c r="N72" s="76"/>
      <c r="O72" s="82"/>
    </row>
    <row r="73" spans="1:15" s="83" customFormat="1" x14ac:dyDescent="0.2">
      <c r="A73" s="70">
        <f>IF(H73&lt;&gt;"",1+MAX($A$10:A72),"")</f>
        <v>48</v>
      </c>
      <c r="B73" s="68" t="s">
        <v>70</v>
      </c>
      <c r="C73" s="68"/>
      <c r="D73" s="69" t="s">
        <v>56</v>
      </c>
      <c r="E73" s="78">
        <v>2340</v>
      </c>
      <c r="F73" s="71">
        <v>0.05</v>
      </c>
      <c r="G73" s="72">
        <f>CEILING(E73*(1+F73),1)</f>
        <v>2457</v>
      </c>
      <c r="H73" s="73" t="s">
        <v>36</v>
      </c>
      <c r="I73" s="77"/>
      <c r="J73" s="77">
        <f t="shared" si="35"/>
        <v>0</v>
      </c>
      <c r="K73" s="74"/>
      <c r="L73" s="74">
        <f t="shared" si="36"/>
        <v>0</v>
      </c>
      <c r="M73" s="75">
        <f t="shared" si="37"/>
        <v>0</v>
      </c>
      <c r="N73" s="76"/>
      <c r="O73" s="82"/>
    </row>
    <row r="74" spans="1:15" s="83" customFormat="1" x14ac:dyDescent="0.2">
      <c r="A74" s="70">
        <f>IF(H74&lt;&gt;"",1+MAX($A$10:A73),"")</f>
        <v>49</v>
      </c>
      <c r="B74" s="68" t="s">
        <v>70</v>
      </c>
      <c r="C74" s="68"/>
      <c r="D74" s="69" t="s">
        <v>51</v>
      </c>
      <c r="E74" s="78">
        <v>1170</v>
      </c>
      <c r="F74" s="71">
        <v>0.05</v>
      </c>
      <c r="G74" s="72">
        <f>CEILING(E74*(1+F74),1)</f>
        <v>1229</v>
      </c>
      <c r="H74" s="73" t="s">
        <v>36</v>
      </c>
      <c r="I74" s="77"/>
      <c r="J74" s="77">
        <f t="shared" si="35"/>
        <v>0</v>
      </c>
      <c r="K74" s="74"/>
      <c r="L74" s="74">
        <f t="shared" si="36"/>
        <v>0</v>
      </c>
      <c r="M74" s="75">
        <f t="shared" si="37"/>
        <v>0</v>
      </c>
      <c r="N74" s="76"/>
      <c r="O74" s="82"/>
    </row>
    <row r="75" spans="1:15" s="83" customFormat="1" x14ac:dyDescent="0.2">
      <c r="A75" s="70">
        <f>IF(H75&lt;&gt;"",1+MAX($A$10:A74),"")</f>
        <v>50</v>
      </c>
      <c r="B75" s="68" t="s">
        <v>70</v>
      </c>
      <c r="C75" s="68"/>
      <c r="D75" s="69" t="s">
        <v>52</v>
      </c>
      <c r="E75" s="78">
        <v>312</v>
      </c>
      <c r="F75" s="71">
        <v>0.05</v>
      </c>
      <c r="G75" s="72">
        <f>CEILING(E75*(1+F75),1)</f>
        <v>328</v>
      </c>
      <c r="H75" s="73" t="s">
        <v>38</v>
      </c>
      <c r="I75" s="77"/>
      <c r="J75" s="77">
        <f t="shared" si="35"/>
        <v>0</v>
      </c>
      <c r="K75" s="74"/>
      <c r="L75" s="74">
        <f t="shared" si="36"/>
        <v>0</v>
      </c>
      <c r="M75" s="75">
        <f t="shared" si="37"/>
        <v>0</v>
      </c>
      <c r="N75" s="76"/>
      <c r="O75" s="82"/>
    </row>
    <row r="76" spans="1:15" s="83" customFormat="1" x14ac:dyDescent="0.2">
      <c r="A76" s="70" t="str">
        <f>IF(H76&lt;&gt;"",1+MAX($A$10:A75),"")</f>
        <v/>
      </c>
      <c r="B76" s="68"/>
      <c r="C76" s="68"/>
      <c r="D76" s="98" t="s">
        <v>65</v>
      </c>
      <c r="E76" s="78"/>
      <c r="F76" s="71"/>
      <c r="G76" s="72"/>
      <c r="H76" s="73"/>
      <c r="I76" s="77"/>
      <c r="J76" s="77"/>
      <c r="K76" s="74"/>
      <c r="L76" s="74"/>
      <c r="M76" s="75"/>
      <c r="N76" s="76"/>
      <c r="O76" s="82"/>
    </row>
    <row r="77" spans="1:15" s="83" customFormat="1" x14ac:dyDescent="0.2">
      <c r="A77" s="70">
        <f>IF(H77&lt;&gt;"",1+MAX($A$10:A76),"")</f>
        <v>51</v>
      </c>
      <c r="B77" s="68" t="s">
        <v>70</v>
      </c>
      <c r="C77" s="68"/>
      <c r="D77" s="69" t="s">
        <v>54</v>
      </c>
      <c r="E77" s="78">
        <v>435</v>
      </c>
      <c r="F77" s="71">
        <v>0.05</v>
      </c>
      <c r="G77" s="72">
        <f>CEILING(E77*(1+F77),1)</f>
        <v>457</v>
      </c>
      <c r="H77" s="73" t="s">
        <v>36</v>
      </c>
      <c r="I77" s="77"/>
      <c r="J77" s="77">
        <f t="shared" ref="J77:J80" si="38">I77*G77</f>
        <v>0</v>
      </c>
      <c r="K77" s="74"/>
      <c r="L77" s="74">
        <f t="shared" ref="L77:L80" si="39">K77*G77</f>
        <v>0</v>
      </c>
      <c r="M77" s="75">
        <f t="shared" ref="M77:M80" si="40">(I77+K77)*G77</f>
        <v>0</v>
      </c>
      <c r="N77" s="76"/>
      <c r="O77" s="82"/>
    </row>
    <row r="78" spans="1:15" s="83" customFormat="1" x14ac:dyDescent="0.2">
      <c r="A78" s="70">
        <f>IF(H78&lt;&gt;"",1+MAX($A$10:A77),"")</f>
        <v>52</v>
      </c>
      <c r="B78" s="68" t="s">
        <v>70</v>
      </c>
      <c r="C78" s="68"/>
      <c r="D78" s="69" t="s">
        <v>49</v>
      </c>
      <c r="E78" s="78">
        <v>435</v>
      </c>
      <c r="F78" s="71">
        <v>0.05</v>
      </c>
      <c r="G78" s="72">
        <f>CEILING(E78*(1+F78),1)</f>
        <v>457</v>
      </c>
      <c r="H78" s="73" t="s">
        <v>36</v>
      </c>
      <c r="I78" s="77"/>
      <c r="J78" s="77">
        <f t="shared" si="38"/>
        <v>0</v>
      </c>
      <c r="K78" s="74"/>
      <c r="L78" s="74">
        <f t="shared" si="39"/>
        <v>0</v>
      </c>
      <c r="M78" s="75">
        <f t="shared" si="40"/>
        <v>0</v>
      </c>
      <c r="N78" s="76"/>
      <c r="O78" s="82"/>
    </row>
    <row r="79" spans="1:15" s="83" customFormat="1" x14ac:dyDescent="0.2">
      <c r="A79" s="70">
        <f>IF(H79&lt;&gt;"",1+MAX($A$10:A78),"")</f>
        <v>53</v>
      </c>
      <c r="B79" s="68" t="s">
        <v>70</v>
      </c>
      <c r="C79" s="68"/>
      <c r="D79" s="69" t="s">
        <v>51</v>
      </c>
      <c r="E79" s="78">
        <v>435</v>
      </c>
      <c r="F79" s="71">
        <v>0.05</v>
      </c>
      <c r="G79" s="72">
        <f>CEILING(E79*(1+F79),1)</f>
        <v>457</v>
      </c>
      <c r="H79" s="73" t="s">
        <v>36</v>
      </c>
      <c r="I79" s="77"/>
      <c r="J79" s="77">
        <f t="shared" si="38"/>
        <v>0</v>
      </c>
      <c r="K79" s="74"/>
      <c r="L79" s="74">
        <f t="shared" si="39"/>
        <v>0</v>
      </c>
      <c r="M79" s="75">
        <f t="shared" si="40"/>
        <v>0</v>
      </c>
      <c r="N79" s="76"/>
      <c r="O79" s="82"/>
    </row>
    <row r="80" spans="1:15" s="83" customFormat="1" x14ac:dyDescent="0.2">
      <c r="A80" s="70">
        <f>IF(H80&lt;&gt;"",1+MAX($A$10:A79),"")</f>
        <v>54</v>
      </c>
      <c r="B80" s="68" t="s">
        <v>70</v>
      </c>
      <c r="C80" s="68"/>
      <c r="D80" s="69" t="s">
        <v>52</v>
      </c>
      <c r="E80" s="78">
        <v>58</v>
      </c>
      <c r="F80" s="71">
        <v>0.05</v>
      </c>
      <c r="G80" s="72">
        <f>CEILING(E80*(1+F80),1)</f>
        <v>61</v>
      </c>
      <c r="H80" s="73" t="s">
        <v>38</v>
      </c>
      <c r="I80" s="77"/>
      <c r="J80" s="77">
        <f t="shared" si="38"/>
        <v>0</v>
      </c>
      <c r="K80" s="74"/>
      <c r="L80" s="74">
        <f t="shared" si="39"/>
        <v>0</v>
      </c>
      <c r="M80" s="75">
        <f t="shared" si="40"/>
        <v>0</v>
      </c>
      <c r="N80" s="76"/>
      <c r="O80" s="82"/>
    </row>
    <row r="81" spans="1:15" s="83" customFormat="1" x14ac:dyDescent="0.2">
      <c r="A81" s="70" t="str">
        <f>IF(H81&lt;&gt;"",1+MAX($A$10:A80),"")</f>
        <v/>
      </c>
      <c r="B81" s="68"/>
      <c r="C81" s="68"/>
      <c r="D81" s="98" t="s">
        <v>66</v>
      </c>
      <c r="E81" s="78"/>
      <c r="F81" s="71"/>
      <c r="G81" s="72"/>
      <c r="H81" s="73"/>
      <c r="I81" s="77"/>
      <c r="J81" s="77"/>
      <c r="K81" s="74"/>
      <c r="L81" s="74"/>
      <c r="M81" s="75"/>
      <c r="N81" s="76"/>
      <c r="O81" s="82"/>
    </row>
    <row r="82" spans="1:15" s="83" customFormat="1" x14ac:dyDescent="0.2">
      <c r="A82" s="70">
        <f>IF(H82&lt;&gt;"",1+MAX($A$10:A81),"")</f>
        <v>55</v>
      </c>
      <c r="B82" s="68" t="s">
        <v>70</v>
      </c>
      <c r="C82" s="68"/>
      <c r="D82" s="69" t="s">
        <v>67</v>
      </c>
      <c r="E82" s="78">
        <v>495</v>
      </c>
      <c r="F82" s="71">
        <v>0.05</v>
      </c>
      <c r="G82" s="72">
        <f>CEILING(E82*(1+F82),1)</f>
        <v>520</v>
      </c>
      <c r="H82" s="73" t="s">
        <v>36</v>
      </c>
      <c r="I82" s="77"/>
      <c r="J82" s="77">
        <f t="shared" ref="J82:J85" si="41">I82*G82</f>
        <v>0</v>
      </c>
      <c r="K82" s="74"/>
      <c r="L82" s="74">
        <f t="shared" ref="L82:L85" si="42">K82*G82</f>
        <v>0</v>
      </c>
      <c r="M82" s="75">
        <f t="shared" ref="M82:M85" si="43">(I82+K82)*G82</f>
        <v>0</v>
      </c>
      <c r="N82" s="76"/>
      <c r="O82" s="82"/>
    </row>
    <row r="83" spans="1:15" s="83" customFormat="1" x14ac:dyDescent="0.2">
      <c r="A83" s="70">
        <f>IF(H83&lt;&gt;"",1+MAX($A$10:A82),"")</f>
        <v>56</v>
      </c>
      <c r="B83" s="68" t="s">
        <v>70</v>
      </c>
      <c r="C83" s="68"/>
      <c r="D83" s="69" t="s">
        <v>56</v>
      </c>
      <c r="E83" s="78">
        <v>990</v>
      </c>
      <c r="F83" s="71">
        <v>0.05</v>
      </c>
      <c r="G83" s="72">
        <f>CEILING(E83*(1+F83),1)</f>
        <v>1040</v>
      </c>
      <c r="H83" s="73" t="s">
        <v>36</v>
      </c>
      <c r="I83" s="77"/>
      <c r="J83" s="77">
        <f t="shared" si="41"/>
        <v>0</v>
      </c>
      <c r="K83" s="74"/>
      <c r="L83" s="74">
        <f t="shared" si="42"/>
        <v>0</v>
      </c>
      <c r="M83" s="75">
        <f t="shared" si="43"/>
        <v>0</v>
      </c>
      <c r="N83" s="76"/>
      <c r="O83" s="82"/>
    </row>
    <row r="84" spans="1:15" s="83" customFormat="1" x14ac:dyDescent="0.2">
      <c r="A84" s="70">
        <f>IF(H84&lt;&gt;"",1+MAX($A$10:A83),"")</f>
        <v>57</v>
      </c>
      <c r="B84" s="68" t="s">
        <v>70</v>
      </c>
      <c r="C84" s="68"/>
      <c r="D84" s="69" t="s">
        <v>51</v>
      </c>
      <c r="E84" s="78">
        <v>495</v>
      </c>
      <c r="F84" s="71">
        <v>0.05</v>
      </c>
      <c r="G84" s="72">
        <f>CEILING(E84*(1+F84),1)</f>
        <v>520</v>
      </c>
      <c r="H84" s="73" t="s">
        <v>36</v>
      </c>
      <c r="I84" s="77"/>
      <c r="J84" s="77">
        <f t="shared" si="41"/>
        <v>0</v>
      </c>
      <c r="K84" s="74"/>
      <c r="L84" s="74">
        <f t="shared" si="42"/>
        <v>0</v>
      </c>
      <c r="M84" s="75">
        <f t="shared" si="43"/>
        <v>0</v>
      </c>
      <c r="N84" s="76"/>
      <c r="O84" s="82"/>
    </row>
    <row r="85" spans="1:15" s="83" customFormat="1" x14ac:dyDescent="0.2">
      <c r="A85" s="70">
        <f>IF(H85&lt;&gt;"",1+MAX($A$10:A84),"")</f>
        <v>58</v>
      </c>
      <c r="B85" s="68" t="s">
        <v>70</v>
      </c>
      <c r="C85" s="68"/>
      <c r="D85" s="69" t="s">
        <v>52</v>
      </c>
      <c r="E85" s="78">
        <v>132</v>
      </c>
      <c r="F85" s="71">
        <v>0.05</v>
      </c>
      <c r="G85" s="72">
        <f>CEILING(E85*(1+F85),1)</f>
        <v>139</v>
      </c>
      <c r="H85" s="73" t="s">
        <v>38</v>
      </c>
      <c r="I85" s="77"/>
      <c r="J85" s="77">
        <f t="shared" si="41"/>
        <v>0</v>
      </c>
      <c r="K85" s="74"/>
      <c r="L85" s="74">
        <f t="shared" si="42"/>
        <v>0</v>
      </c>
      <c r="M85" s="75">
        <f t="shared" si="43"/>
        <v>0</v>
      </c>
      <c r="N85" s="76"/>
      <c r="O85" s="82"/>
    </row>
    <row r="86" spans="1:15" s="83" customFormat="1" x14ac:dyDescent="0.2">
      <c r="A86" s="70" t="str">
        <f>IF(H86&lt;&gt;"",1+MAX($A$10:A85),"")</f>
        <v/>
      </c>
      <c r="B86" s="68"/>
      <c r="C86" s="68"/>
      <c r="D86" s="97" t="s">
        <v>68</v>
      </c>
      <c r="E86" s="78"/>
      <c r="F86" s="71"/>
      <c r="G86" s="72"/>
      <c r="H86" s="73"/>
      <c r="I86" s="77"/>
      <c r="J86" s="77"/>
      <c r="K86" s="74"/>
      <c r="L86" s="74"/>
      <c r="M86" s="75"/>
      <c r="N86" s="76"/>
      <c r="O86" s="82"/>
    </row>
    <row r="87" spans="1:15" s="83" customFormat="1" x14ac:dyDescent="0.2">
      <c r="A87" s="70">
        <f>IF(H87&lt;&gt;"",1+MAX($A$10:A86),"")</f>
        <v>59</v>
      </c>
      <c r="B87" s="68" t="s">
        <v>71</v>
      </c>
      <c r="C87" s="68"/>
      <c r="D87" s="69" t="s">
        <v>69</v>
      </c>
      <c r="E87" s="78">
        <v>1154</v>
      </c>
      <c r="F87" s="71">
        <v>0.05</v>
      </c>
      <c r="G87" s="72">
        <f>CEILING(E87*(1+F87),1)</f>
        <v>1212</v>
      </c>
      <c r="H87" s="73" t="s">
        <v>36</v>
      </c>
      <c r="I87" s="77"/>
      <c r="J87" s="77">
        <f t="shared" ref="J87" si="44">I87*G87</f>
        <v>0</v>
      </c>
      <c r="K87" s="74"/>
      <c r="L87" s="74">
        <f t="shared" ref="L87" si="45">K87*G87</f>
        <v>0</v>
      </c>
      <c r="M87" s="75">
        <f t="shared" ref="M87" si="46">(I87+K87)*G87</f>
        <v>0</v>
      </c>
      <c r="N87" s="76"/>
      <c r="O87" s="82"/>
    </row>
    <row r="88" spans="1:15" x14ac:dyDescent="0.2">
      <c r="A88" s="70" t="str">
        <f>IF(H88&lt;&gt;"",1+MAX($A$10:A87),"")</f>
        <v/>
      </c>
      <c r="B88" s="95"/>
      <c r="C88" s="91"/>
      <c r="D88" s="90"/>
      <c r="E88" s="86"/>
      <c r="F88" s="87"/>
      <c r="G88" s="88"/>
      <c r="H88" s="89"/>
      <c r="I88" s="92"/>
      <c r="J88" s="92"/>
      <c r="K88" s="92"/>
      <c r="L88" s="92"/>
      <c r="M88" s="93"/>
      <c r="N88" s="94"/>
    </row>
    <row r="89" spans="1:15" ht="16.5" thickBot="1" x14ac:dyDescent="0.25">
      <c r="A89" s="106" t="s">
        <v>5</v>
      </c>
      <c r="B89" s="107"/>
      <c r="C89" s="17"/>
      <c r="D89" s="9"/>
      <c r="E89" s="46"/>
      <c r="F89" s="46"/>
      <c r="G89" s="46"/>
      <c r="H89" s="107" t="s">
        <v>45</v>
      </c>
      <c r="I89" s="107"/>
      <c r="J89" s="49">
        <f>SUM(J10:J88)</f>
        <v>0</v>
      </c>
      <c r="K89" s="48" t="s">
        <v>44</v>
      </c>
      <c r="L89" s="49">
        <f>SUM(L10:L88)</f>
        <v>0</v>
      </c>
      <c r="M89" s="49">
        <f>SUM(M10:M88)</f>
        <v>0</v>
      </c>
      <c r="N89" s="49">
        <f>SUM(N10:N88)</f>
        <v>0</v>
      </c>
    </row>
    <row r="90" spans="1:15" ht="17.25" thickTop="1" thickBot="1" x14ac:dyDescent="0.25">
      <c r="A90" s="104" t="s">
        <v>9</v>
      </c>
      <c r="B90" s="105"/>
      <c r="C90" s="17"/>
      <c r="D90" s="9"/>
      <c r="E90" s="46"/>
      <c r="F90" s="46"/>
      <c r="G90" s="46"/>
      <c r="H90" s="47"/>
      <c r="I90" s="50">
        <v>0</v>
      </c>
      <c r="J90" s="50"/>
      <c r="K90" s="50"/>
      <c r="L90" s="50"/>
      <c r="M90" s="51">
        <f>I90*M89</f>
        <v>0</v>
      </c>
      <c r="N90" s="52">
        <f>I90*N89</f>
        <v>0</v>
      </c>
    </row>
    <row r="91" spans="1:15" ht="17.25" thickTop="1" thickBot="1" x14ac:dyDescent="0.25">
      <c r="A91" s="104" t="s">
        <v>8</v>
      </c>
      <c r="B91" s="105"/>
      <c r="C91" s="17"/>
      <c r="D91" s="9"/>
      <c r="E91" s="46"/>
      <c r="F91" s="46"/>
      <c r="G91" s="46"/>
      <c r="H91" s="47"/>
      <c r="I91" s="50">
        <v>0.25</v>
      </c>
      <c r="J91" s="50"/>
      <c r="K91" s="50"/>
      <c r="L91" s="50"/>
      <c r="M91" s="51">
        <f>I91*M89</f>
        <v>0</v>
      </c>
      <c r="N91" s="52">
        <f>I91*N89</f>
        <v>0</v>
      </c>
    </row>
    <row r="92" spans="1:15" ht="16.5" thickTop="1" x14ac:dyDescent="0.2">
      <c r="A92" s="100" t="s">
        <v>6</v>
      </c>
      <c r="B92" s="101"/>
      <c r="C92" s="18"/>
      <c r="D92" s="10"/>
      <c r="E92" s="53"/>
      <c r="F92" s="53"/>
      <c r="G92" s="53"/>
      <c r="H92" s="54"/>
      <c r="I92" s="55"/>
      <c r="J92" s="55"/>
      <c r="K92" s="55"/>
      <c r="L92" s="55"/>
      <c r="M92" s="56">
        <f>SUM(M89:M91)</f>
        <v>0</v>
      </c>
      <c r="N92" s="57">
        <f>SUM(N89:N91)</f>
        <v>0</v>
      </c>
    </row>
    <row r="93" spans="1:15" x14ac:dyDescent="0.2">
      <c r="A93" s="66"/>
      <c r="B93" s="23"/>
      <c r="C93" s="5"/>
      <c r="D93" s="4"/>
      <c r="E93" s="29"/>
      <c r="F93" s="29"/>
      <c r="G93" s="29"/>
      <c r="H93" s="23"/>
      <c r="I93" s="30"/>
      <c r="J93" s="30"/>
      <c r="K93" s="30"/>
      <c r="L93" s="30"/>
      <c r="M93" s="31"/>
      <c r="N93" s="32"/>
    </row>
    <row r="94" spans="1:15" x14ac:dyDescent="0.2">
      <c r="A94" s="66"/>
      <c r="B94" s="23"/>
      <c r="C94" s="5"/>
      <c r="D94" s="6"/>
      <c r="E94" s="28"/>
      <c r="F94" s="58"/>
      <c r="M94" s="58"/>
      <c r="N94" s="58"/>
    </row>
    <row r="95" spans="1:15" x14ac:dyDescent="0.2">
      <c r="A95" s="66"/>
      <c r="B95" s="23"/>
      <c r="C95" s="5"/>
      <c r="D95" s="6"/>
      <c r="E95" s="28"/>
      <c r="F95" s="58"/>
      <c r="M95" s="58"/>
      <c r="N95" s="58"/>
    </row>
    <row r="96" spans="1:15" x14ac:dyDescent="0.2">
      <c r="A96" s="66"/>
      <c r="B96" s="23"/>
      <c r="C96" s="5"/>
      <c r="D96" s="6"/>
      <c r="E96" s="28"/>
      <c r="F96" s="58"/>
      <c r="M96" s="58"/>
      <c r="N96" s="58"/>
    </row>
    <row r="97" spans="1:14" x14ac:dyDescent="0.2">
      <c r="A97" s="66"/>
      <c r="B97" s="23"/>
      <c r="C97" s="5"/>
      <c r="D97" s="6"/>
      <c r="E97" s="28"/>
      <c r="F97" s="58"/>
      <c r="M97" s="58"/>
      <c r="N97" s="58"/>
    </row>
    <row r="98" spans="1:14" x14ac:dyDescent="0.2">
      <c r="A98" s="66"/>
      <c r="B98" s="23"/>
      <c r="C98" s="5"/>
      <c r="D98" s="4"/>
      <c r="E98" s="28"/>
      <c r="M98" s="58"/>
      <c r="N98" s="58"/>
    </row>
    <row r="99" spans="1:14" x14ac:dyDescent="0.2">
      <c r="A99" s="66"/>
      <c r="B99" s="23"/>
      <c r="C99" s="5"/>
      <c r="D99" s="4"/>
      <c r="E99" s="28"/>
      <c r="F99" s="58"/>
      <c r="G99" s="29"/>
      <c r="H99" s="23"/>
      <c r="I99" s="58"/>
      <c r="J99" s="58"/>
      <c r="K99" s="58"/>
      <c r="L99" s="58"/>
      <c r="M99" s="58"/>
      <c r="N99" s="58"/>
    </row>
    <row r="100" spans="1:14" x14ac:dyDescent="0.2">
      <c r="A100" s="67"/>
      <c r="B100" s="27"/>
      <c r="C100" s="16"/>
      <c r="D100" s="4"/>
      <c r="E100" s="28"/>
      <c r="F100" s="58"/>
      <c r="G100" s="29"/>
      <c r="H100" s="23"/>
      <c r="I100" s="58"/>
      <c r="J100" s="58"/>
      <c r="K100" s="58"/>
      <c r="L100" s="58"/>
      <c r="M100" s="58"/>
      <c r="N100" s="58"/>
    </row>
    <row r="101" spans="1:14" x14ac:dyDescent="0.2">
      <c r="A101" s="23"/>
      <c r="B101" s="23"/>
      <c r="C101" s="5"/>
      <c r="D101" s="4"/>
      <c r="E101" s="28"/>
      <c r="F101" s="58"/>
      <c r="G101" s="29"/>
      <c r="H101" s="23"/>
      <c r="I101" s="58"/>
      <c r="J101" s="58"/>
      <c r="K101" s="58"/>
      <c r="L101" s="58"/>
      <c r="M101" s="58"/>
      <c r="N101" s="58"/>
    </row>
    <row r="102" spans="1:14" x14ac:dyDescent="0.2">
      <c r="E102" s="63"/>
      <c r="I102" s="58"/>
      <c r="J102" s="58"/>
      <c r="K102" s="58"/>
      <c r="L102" s="58"/>
      <c r="M102" s="58"/>
      <c r="N102" s="58"/>
    </row>
    <row r="103" spans="1:14" x14ac:dyDescent="0.2">
      <c r="E103" s="63"/>
      <c r="I103" s="58"/>
      <c r="J103" s="58"/>
      <c r="K103" s="58"/>
      <c r="L103" s="58"/>
      <c r="M103" s="58"/>
      <c r="N103" s="58"/>
    </row>
  </sheetData>
  <sortState ref="D220:K235">
    <sortCondition ref="D45"/>
  </sortState>
  <mergeCells count="6">
    <mergeCell ref="A92:B92"/>
    <mergeCell ref="A2:N2"/>
    <mergeCell ref="A91:B91"/>
    <mergeCell ref="A89:B89"/>
    <mergeCell ref="A90:B90"/>
    <mergeCell ref="H89:I89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